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3\"/>
    </mc:Choice>
  </mc:AlternateContent>
  <xr:revisionPtr revIDLastSave="0" documentId="13_ncr:1_{FB9D8620-265F-4DBC-82F6-00566072A005}" xr6:coauthVersionLast="47" xr6:coauthVersionMax="47" xr10:uidLastSave="{00000000-0000-0000-0000-000000000000}"/>
  <bookViews>
    <workbookView xWindow="28680" yWindow="-120" windowWidth="29040" windowHeight="15840" xr2:uid="{EA9487BC-C5CF-4A40-95E6-08EA2216C778}"/>
  </bookViews>
  <sheets>
    <sheet name="Mar 23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1" i="5" l="1"/>
  <c r="F130" i="5"/>
  <c r="J126" i="5"/>
  <c r="J118" i="5"/>
  <c r="J116" i="5"/>
  <c r="A130" i="5"/>
  <c r="H211" i="5"/>
  <c r="F224" i="5"/>
  <c r="F222" i="5"/>
  <c r="F116" i="5"/>
  <c r="F129" i="5" l="1"/>
  <c r="L78" i="5"/>
  <c r="M78" i="5" s="1"/>
  <c r="L71" i="5"/>
  <c r="M71" i="5" s="1"/>
  <c r="M68" i="5"/>
  <c r="L63" i="5"/>
  <c r="M63" i="5" s="1"/>
  <c r="M60" i="5"/>
  <c r="L53" i="5"/>
  <c r="M53" i="5" s="1"/>
  <c r="M48" i="5"/>
  <c r="L42" i="5"/>
  <c r="M42" i="5" s="1"/>
  <c r="L41" i="5"/>
  <c r="M41" i="5" s="1"/>
  <c r="M38" i="5"/>
  <c r="L33" i="5"/>
  <c r="M33" i="5" s="1"/>
  <c r="M30" i="5"/>
  <c r="L52" i="5"/>
  <c r="M52" i="5" s="1"/>
  <c r="L25" i="5"/>
  <c r="M25" i="5" s="1"/>
  <c r="M22" i="5"/>
  <c r="L16" i="5"/>
  <c r="M16" i="5" s="1"/>
  <c r="M13" i="5"/>
  <c r="A92" i="5"/>
  <c r="L51" i="5" l="1"/>
  <c r="M51" i="5" s="1"/>
  <c r="L73" i="5"/>
  <c r="M73" i="5" s="1"/>
  <c r="L72" i="5"/>
  <c r="M72" i="5" s="1"/>
  <c r="M222" i="5"/>
  <c r="M213" i="5"/>
  <c r="M211" i="5"/>
  <c r="M215" i="5" s="1"/>
  <c r="M224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M116" i="5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H301" i="5"/>
  <c r="H297" i="5"/>
  <c r="H298" i="5"/>
  <c r="H299" i="5"/>
  <c r="H300" i="5"/>
  <c r="H296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<sst xmlns="http://schemas.openxmlformats.org/spreadsheetml/2006/main" count="324" uniqueCount="131">
  <si>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</si>
  <si>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</si>
  <si>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</si>
  <si>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</si>
  <si>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</si>
  <si>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</si>
  <si>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</si>
  <si>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</si>
  <si>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</si>
  <si>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</si>
  <si>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</si>
  <si>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</si>
  <si>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</si>
  <si>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</si>
  <si>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</si>
  <si>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</si>
  <si>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</si>
  <si>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</si>
  <si>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</si>
  <si>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</si>
  <si>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</si>
  <si>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</si>
  <si>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</si>
  <si>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</si>
  <si>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</si>
  <si>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</si>
  <si>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</si>
  <si>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</si>
  <si>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</si>
  <si>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</si>
  <si>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</si>
  <si>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</si>
  <si>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</si>
  <si>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</si>
  <si>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</si>
  <si>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</si>
  <si>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</si>
  <si>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</si>
  <si>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</si>
  <si>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</si>
  <si>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</si>
  <si>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</si>
  <si>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</si>
  <si>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</si>
  <si>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</si>
  <si>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</si>
  <si>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</si>
  <si>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</si>
  <si>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</si>
  <si>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</si>
  <si>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</si>
  <si>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</si>
  <si>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</si>
  <si>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</si>
  <si>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</si>
  <si>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</si>
  <si>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</si>
  <si>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</si>
  <si>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</si>
  <si>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</si>
  <si>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</si>
  <si>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</si>
  <si>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</si>
  <si>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</si>
  <si>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</si>
  <si>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</si>
  <si>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</si>
  <si>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</si>
  <si>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</si>
  <si>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</si>
  <si>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</si>
  <si>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</si>
  <si>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</si>
  <si>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</si>
  <si>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</si>
  <si>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</si>
  <si>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</si>
  <si>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</si>
  <si>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</si>
  <si>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</si>
  <si>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</si>
  <si>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</si>
  <si>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</si>
  <si>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</si>
  <si>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</si>
  <si>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</si>
  <si>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</si>
  <si>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</si>
  <si>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</si>
  <si>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</si>
  <si>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</si>
  <si>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</si>
  <si>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</si>
  <si>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</si>
  <si>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</si>
  <si>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</si>
  <si>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</si>
  <si>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</si>
  <si>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</si>
  <si>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</si>
  <si>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</si>
  <si>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</si>
  <si>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</si>
  <si>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</si>
  <si>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</si>
  <si>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</si>
  <si>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</si>
  <si>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</si>
  <si>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</si>
  <si>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</si>
  <si>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</si>
  <si>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</si>
  <si>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</si>
  <si>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</si>
  <si>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</si>
  <si>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</si>
  <si>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</si>
  <si>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</si>
  <si>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</si>
  <si>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</si>
  <si>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</si>
  <si>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</si>
  <si>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</si>
  <si>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</si>
  <si>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 xml:space="preserve">            MARCH 2023</t>
  </si>
  <si>
    <t>FILED 02-01-23</t>
  </si>
  <si>
    <t>This Filing Effective for the Billing Month of March 2023  Subject to Refund</t>
  </si>
  <si>
    <t>Superseding Filing Effective for the Billing of February 2023 Subject to Refund</t>
  </si>
  <si>
    <t>FILED 02-27-2023</t>
  </si>
  <si>
    <t>This Filing Effective for the Billing Month of March 2023 - Subject to Refund</t>
  </si>
  <si>
    <t>Superseding Filing Effective for the Billing Month of February 2023 - Subject to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</si>
</sst>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$-409]#,##0.00"/>
    <numFmt numFmtId="165" formatCode="[$$-409]#,##0.00000"/>
    <numFmt numFmtId="166" formatCode="&quot;$&quot;#,##0.00"/>
    <numFmt numFmtId="169" formatCode="_(&quot;$&quot;* #,##0.00000_);_(&quot;$&quot;* \(#,##0.000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9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0" fontId="17" fillId="0" borderId="0" xfId="0" applyFont="1" applyFill="1"/>
    <xf numFmtId="165" fontId="10" fillId="0" borderId="0" xfId="17" applyNumberFormat="1" applyFont="1" applyFill="1" applyAlignment="1"/>
    <xf numFmtId="0" fontId="7" fillId="0" borderId="0" xfId="6" applyFont="1" applyFill="1" applyAlignment="1">
      <alignment horizontal="centerContinuous"/>
    </xf>
    <xf numFmtId="0" fontId="9" fillId="0" borderId="0" xfId="6" applyFont="1" applyFill="1"/>
    <xf numFmtId="0" fontId="7" fillId="0" borderId="0" xfId="6" quotePrefix="1" applyFont="1"/>
    <xf numFmtId="169" fontId="17" fillId="0" borderId="0" xfId="18" applyNumberFormat="1" applyFont="1"/>
  </cellXfs>
  <cellStyles count="19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16" xfId="17" xr:uid="{D7D1760C-AE96-4CFE-BD96-46AE12B24A06}"/>
    <cellStyle name="40% - Accent1 2 3 2 2 2 6" xfId="16" xr:uid="{9AC6D97B-25BE-4676-9E43-F6435C289864}"/>
    <cellStyle name="40% - Accent1 3" xfId="10" xr:uid="{903EDCE0-086C-438D-BB61-AA01AFD0ED6D}"/>
    <cellStyle name="Currency" xfId="18" builtinId="4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X355"/>
  <sheetViews>
    <sheetView tabSelected="1" zoomScale="60" zoomScaleNormal="60" workbookViewId="0"/>
  </sheetViews>
  <sheetFormatPr defaultColWidth="8.88671875" defaultRowHeight="20.399999999999999"/>
  <cols>
    <col min="1" max="1" width="42.6640625" style="23" customWidth="1"/>
    <col min="2" max="2" width="17.88671875" style="23" customWidth="1"/>
    <col min="3" max="3" width="19.5546875" style="23" customWidth="1"/>
    <col min="4" max="4" width="15.44140625" style="23" customWidth="1"/>
    <col min="5" max="6" width="15.6640625" style="23" customWidth="1"/>
    <col min="7" max="7" width="8.88671875" style="23"/>
    <col min="8" max="8" width="16.5546875" style="23" customWidth="1"/>
    <col min="9" max="9" width="8.33203125" style="23" customWidth="1"/>
    <col min="10" max="10" width="16.88671875" style="23" customWidth="1"/>
    <col min="11" max="11" width="8.88671875" style="23"/>
    <col min="12" max="12" width="16.44140625" style="23" customWidth="1"/>
    <col min="13" max="13" width="24" style="23" customWidth="1"/>
    <col min="14" max="14" width="8.88671875" style="23"/>
    <col min="15" max="15" width="12.109375" style="23" customWidth="1"/>
    <col min="16" max="18" width="8.88671875" style="23"/>
    <col min="19" max="19" width="15.88671875" style="23" bestFit="1" customWidth="1"/>
    <col min="20" max="20" width="16.33203125" style="23" customWidth="1"/>
    <col min="21" max="22" width="8.88671875" style="23"/>
    <col min="23" max="23" width="16.44140625" style="23" customWidth="1"/>
    <col min="24" max="24" width="14" style="23" customWidth="1"/>
    <col min="25" max="16384" width="8.88671875" style="23"/>
  </cols>
  <sheetData>
    <row r="1" spans="1:24" ht="21">
      <c r="A1" s="53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56"/>
      <c r="N1" s="56"/>
      <c r="O1" s="56"/>
      <c r="P1" s="56"/>
      <c r="Q1" s="56"/>
    </row>
    <row r="2" spans="1:24">
      <c r="A2" s="52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56"/>
      <c r="N2" s="56"/>
      <c r="O2" s="56"/>
      <c r="P2" s="56"/>
      <c r="Q2" s="56"/>
    </row>
    <row r="3" spans="1:24" ht="21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56"/>
      <c r="N3" s="56"/>
      <c r="O3" s="56"/>
      <c r="P3" s="57"/>
      <c r="Q3" s="54"/>
    </row>
    <row r="4" spans="1:24" ht="21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24" ht="21.6" thickBot="1">
      <c r="A5" s="2" t="s">
        <v>124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2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24" ht="21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24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24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2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24" ht="21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24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24">
      <c r="A13" s="1" t="s">
        <v>13</v>
      </c>
      <c r="B13" s="11">
        <v>15.09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15.09</v>
      </c>
      <c r="N13" s="1"/>
      <c r="O13" s="1" t="s">
        <v>15</v>
      </c>
      <c r="P13" s="3"/>
    </row>
    <row r="14" spans="1:24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24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24">
      <c r="A16" s="1" t="s">
        <v>17</v>
      </c>
      <c r="B16" s="9">
        <v>0.89020999999999995</v>
      </c>
      <c r="C16" s="9"/>
      <c r="D16" s="9">
        <v>0.60812999999999995</v>
      </c>
      <c r="E16" s="9"/>
      <c r="F16" s="9">
        <v>8.8999999999999995E-4</v>
      </c>
      <c r="G16" s="9"/>
      <c r="H16" s="9">
        <v>0</v>
      </c>
      <c r="I16" s="9"/>
      <c r="J16" s="9"/>
      <c r="K16" s="9"/>
      <c r="L16" s="9">
        <f>SUM(D16:J16)</f>
        <v>0.60901999999999989</v>
      </c>
      <c r="M16" s="9">
        <f>B16+L16</f>
        <v>1.4992299999999998</v>
      </c>
      <c r="N16" s="1"/>
      <c r="O16" s="9" t="s">
        <v>18</v>
      </c>
      <c r="P16" s="3"/>
      <c r="S16" s="59"/>
      <c r="T16" s="59"/>
      <c r="W16" s="35"/>
      <c r="X16" s="35"/>
    </row>
    <row r="17" spans="1:24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24" ht="21">
      <c r="A18" s="1" t="s">
        <v>85</v>
      </c>
      <c r="B18" s="9"/>
      <c r="C18" s="9"/>
      <c r="D18" s="55"/>
      <c r="E18" s="9"/>
      <c r="F18" s="9"/>
      <c r="G18" s="9"/>
      <c r="H18" s="9"/>
      <c r="I18" s="9"/>
      <c r="J18" s="9"/>
      <c r="K18" s="9"/>
      <c r="L18" s="9"/>
      <c r="M18" s="50">
        <v>-0.14832999999999999</v>
      </c>
      <c r="N18" s="58"/>
      <c r="O18" s="9" t="s">
        <v>18</v>
      </c>
      <c r="P18" s="3"/>
    </row>
    <row r="19" spans="1:24" ht="21">
      <c r="A19" s="1"/>
      <c r="B19" s="9"/>
      <c r="C19" s="9"/>
      <c r="D19" s="55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24" ht="21">
      <c r="A20" s="6" t="s">
        <v>19</v>
      </c>
      <c r="B20" s="9"/>
      <c r="C20" s="9"/>
      <c r="D20" s="55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24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24">
      <c r="A22" s="1" t="s">
        <v>13</v>
      </c>
      <c r="B22" s="8">
        <v>5.77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5.77</v>
      </c>
      <c r="N22" s="1"/>
      <c r="O22" s="1" t="s">
        <v>20</v>
      </c>
      <c r="P22" s="3"/>
    </row>
    <row r="23" spans="1:24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24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24">
      <c r="A25" s="1" t="s">
        <v>17</v>
      </c>
      <c r="B25" s="9">
        <v>0.83892999999999995</v>
      </c>
      <c r="C25" s="9"/>
      <c r="D25" s="9">
        <v>0.60812999999999995</v>
      </c>
      <c r="E25" s="9"/>
      <c r="F25" s="9">
        <v>8.8999999999999995E-4</v>
      </c>
      <c r="G25" s="9"/>
      <c r="H25" s="9">
        <v>0</v>
      </c>
      <c r="I25" s="9"/>
      <c r="J25" s="9"/>
      <c r="K25" s="9"/>
      <c r="L25" s="9">
        <f>SUM(D25:J25)</f>
        <v>0.60901999999999989</v>
      </c>
      <c r="M25" s="9">
        <f>B25+L25</f>
        <v>1.4479499999999998</v>
      </c>
      <c r="N25" s="1"/>
      <c r="O25" s="9" t="s">
        <v>18</v>
      </c>
      <c r="P25" s="3"/>
      <c r="W25" s="35"/>
      <c r="X25" s="35"/>
    </row>
    <row r="26" spans="1:24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24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24" ht="21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24">
      <c r="A30" s="1" t="s">
        <v>13</v>
      </c>
      <c r="B30" s="8">
        <v>28.85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28.85</v>
      </c>
      <c r="N30" s="1"/>
      <c r="O30" s="1" t="s">
        <v>15</v>
      </c>
      <c r="P30" s="3"/>
    </row>
    <row r="31" spans="1:24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24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24">
      <c r="A33" s="1" t="s">
        <v>17</v>
      </c>
      <c r="B33" s="9">
        <v>0.53369999999999995</v>
      </c>
      <c r="C33" s="9"/>
      <c r="D33" s="9">
        <v>0.31752999999999998</v>
      </c>
      <c r="E33" s="9"/>
      <c r="F33" s="9">
        <v>1.0630000000000001E-2</v>
      </c>
      <c r="G33" s="9"/>
      <c r="H33" s="9">
        <v>0</v>
      </c>
      <c r="I33" s="9"/>
      <c r="J33" s="9"/>
      <c r="K33" s="9"/>
      <c r="L33" s="9">
        <f>SUM(D33:J33)</f>
        <v>0.32816000000000001</v>
      </c>
      <c r="M33" s="9">
        <f>B33+L33</f>
        <v>0.86185999999999996</v>
      </c>
      <c r="N33" s="9"/>
      <c r="O33" s="9" t="s">
        <v>18</v>
      </c>
      <c r="P33" s="3"/>
      <c r="W33" s="35"/>
      <c r="X33" s="35"/>
    </row>
    <row r="34" spans="1:24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24" ht="21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24">
      <c r="A38" s="1" t="s">
        <v>13</v>
      </c>
      <c r="B38" s="8">
        <v>28.85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28.85</v>
      </c>
      <c r="N38" s="1"/>
      <c r="O38" s="1" t="s">
        <v>15</v>
      </c>
      <c r="P38" s="3"/>
    </row>
    <row r="39" spans="1:24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24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24">
      <c r="A41" s="1" t="s">
        <v>23</v>
      </c>
      <c r="B41" s="9">
        <v>0.53369999999999995</v>
      </c>
      <c r="C41" s="9"/>
      <c r="D41" s="9">
        <v>0.60945000000000005</v>
      </c>
      <c r="E41" s="9"/>
      <c r="F41" s="9">
        <v>-6.1920000000000003E-2</v>
      </c>
      <c r="G41" s="9"/>
      <c r="H41" s="9">
        <v>0</v>
      </c>
      <c r="I41" s="9"/>
      <c r="J41" s="9"/>
      <c r="K41" s="9"/>
      <c r="L41" s="9">
        <f>SUM(D41:J41)</f>
        <v>0.54753000000000007</v>
      </c>
      <c r="M41" s="9">
        <f>B41+L41</f>
        <v>1.0812300000000001</v>
      </c>
      <c r="N41" s="9"/>
      <c r="O41" s="9" t="s">
        <v>18</v>
      </c>
      <c r="P41" s="3"/>
      <c r="W41" s="35"/>
      <c r="X41" s="35"/>
    </row>
    <row r="42" spans="1:24">
      <c r="A42" s="1" t="s">
        <v>24</v>
      </c>
      <c r="B42" s="9">
        <v>0.44927</v>
      </c>
      <c r="C42" s="9"/>
      <c r="D42" s="9">
        <v>0.60945000000000005</v>
      </c>
      <c r="E42" s="9"/>
      <c r="F42" s="9">
        <v>-6.1920000000000003E-2</v>
      </c>
      <c r="G42" s="9"/>
      <c r="H42" s="9">
        <v>0</v>
      </c>
      <c r="I42" s="9"/>
      <c r="J42" s="9"/>
      <c r="K42" s="9"/>
      <c r="L42" s="9">
        <f>SUM(D42:J42)</f>
        <v>0.54753000000000007</v>
      </c>
      <c r="M42" s="9">
        <f>B42+L42</f>
        <v>0.99680000000000013</v>
      </c>
      <c r="N42" s="9"/>
      <c r="O42" s="9" t="s">
        <v>18</v>
      </c>
      <c r="P42" s="3"/>
      <c r="W42" s="35"/>
      <c r="X42" s="35"/>
    </row>
    <row r="43" spans="1:24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24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24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24" ht="21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24">
      <c r="A48" s="1" t="s">
        <v>13</v>
      </c>
      <c r="B48" s="8">
        <v>56.11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56.11</v>
      </c>
      <c r="N48" s="1"/>
      <c r="O48" s="1" t="s">
        <v>15</v>
      </c>
      <c r="P48" s="3"/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24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24">
      <c r="A51" s="1" t="s">
        <v>23</v>
      </c>
      <c r="B51" s="9">
        <v>0.55635000000000001</v>
      </c>
      <c r="C51" s="9"/>
      <c r="D51" s="9">
        <v>0.45190999999999998</v>
      </c>
      <c r="E51" s="9"/>
      <c r="F51" s="9">
        <v>1.6580000000000001E-2</v>
      </c>
      <c r="G51" s="9"/>
      <c r="H51" s="9">
        <v>0</v>
      </c>
      <c r="I51" s="9"/>
      <c r="J51" s="9"/>
      <c r="K51" s="9"/>
      <c r="L51" s="9">
        <f>SUM(D51:J51)</f>
        <v>0.46848999999999996</v>
      </c>
      <c r="M51" s="9">
        <f>B51+L51</f>
        <v>1.02484</v>
      </c>
      <c r="N51" s="9"/>
      <c r="O51" s="9" t="s">
        <v>18</v>
      </c>
      <c r="P51" s="3"/>
      <c r="W51" s="35"/>
      <c r="X51" s="35"/>
    </row>
    <row r="52" spans="1:24">
      <c r="A52" s="1" t="s">
        <v>26</v>
      </c>
      <c r="B52" s="9">
        <v>0.40084999999999998</v>
      </c>
      <c r="C52" s="9"/>
      <c r="D52" s="9">
        <v>0.45190999999999998</v>
      </c>
      <c r="E52" s="9"/>
      <c r="F52" s="9">
        <v>1.6580000000000001E-2</v>
      </c>
      <c r="G52" s="9"/>
      <c r="H52" s="9">
        <v>0</v>
      </c>
      <c r="I52" s="9"/>
      <c r="J52" s="9"/>
      <c r="K52" s="9"/>
      <c r="L52" s="9">
        <f>SUM(D52:J52)</f>
        <v>0.46848999999999996</v>
      </c>
      <c r="M52" s="9">
        <f>B52+L52</f>
        <v>0.86934</v>
      </c>
      <c r="N52" s="9"/>
      <c r="O52" s="9" t="s">
        <v>18</v>
      </c>
      <c r="P52" s="3"/>
      <c r="W52" s="35"/>
      <c r="X52" s="35"/>
    </row>
    <row r="53" spans="1:24">
      <c r="A53" s="1" t="s">
        <v>27</v>
      </c>
      <c r="B53" s="9">
        <v>0.32063000000000003</v>
      </c>
      <c r="C53" s="9"/>
      <c r="D53" s="9">
        <v>0.45190999999999998</v>
      </c>
      <c r="E53" s="9"/>
      <c r="F53" s="9">
        <v>1.6580000000000001E-2</v>
      </c>
      <c r="G53" s="9"/>
      <c r="H53" s="9">
        <v>0</v>
      </c>
      <c r="I53" s="9"/>
      <c r="J53" s="9"/>
      <c r="K53" s="9"/>
      <c r="L53" s="9">
        <f>SUM(D53:J53)</f>
        <v>0.46848999999999996</v>
      </c>
      <c r="M53" s="9">
        <f>B53+L53</f>
        <v>0.78912000000000004</v>
      </c>
      <c r="N53" s="9"/>
      <c r="O53" s="9" t="s">
        <v>18</v>
      </c>
      <c r="P53" s="3"/>
      <c r="W53" s="35"/>
      <c r="X53" s="35"/>
    </row>
    <row r="54" spans="1:24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24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24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24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24" ht="21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24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24">
      <c r="A60" s="1" t="s">
        <v>13</v>
      </c>
      <c r="B60" s="8">
        <v>15.09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15.09</v>
      </c>
      <c r="N60" s="1"/>
      <c r="O60" s="1" t="s">
        <v>15</v>
      </c>
      <c r="P60" s="3"/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24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24">
      <c r="A63" s="1" t="s">
        <v>17</v>
      </c>
      <c r="B63" s="9">
        <v>0.89020999999999995</v>
      </c>
      <c r="C63" s="9"/>
      <c r="D63" s="9">
        <v>0.60812999999999995</v>
      </c>
      <c r="E63" s="9"/>
      <c r="F63" s="9">
        <v>8.8999999999999995E-4</v>
      </c>
      <c r="G63" s="9"/>
      <c r="H63" s="9">
        <v>0</v>
      </c>
      <c r="I63" s="9"/>
      <c r="J63" s="9"/>
      <c r="K63" s="9"/>
      <c r="L63" s="9">
        <f>SUM(D63:J63)</f>
        <v>0.60901999999999989</v>
      </c>
      <c r="M63" s="9">
        <f>B63+L63</f>
        <v>1.4992299999999998</v>
      </c>
      <c r="N63" s="9"/>
      <c r="O63" s="9" t="s">
        <v>18</v>
      </c>
      <c r="P63" s="3"/>
      <c r="W63" s="35"/>
      <c r="X63" s="35"/>
    </row>
    <row r="64" spans="1:24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24" ht="21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24">
      <c r="A68" s="1" t="s">
        <v>13</v>
      </c>
      <c r="B68" s="8">
        <v>28.85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28.85</v>
      </c>
      <c r="N68" s="1"/>
      <c r="O68" s="1" t="s">
        <v>15</v>
      </c>
      <c r="P68" s="3"/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24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24">
      <c r="A71" s="1" t="s">
        <v>23</v>
      </c>
      <c r="B71" s="9">
        <v>0.55635000000000001</v>
      </c>
      <c r="C71" s="9"/>
      <c r="D71" s="9">
        <v>0.45190999999999998</v>
      </c>
      <c r="E71" s="9"/>
      <c r="F71" s="9">
        <v>1.6580000000000001E-2</v>
      </c>
      <c r="G71" s="9"/>
      <c r="H71" s="9">
        <v>0</v>
      </c>
      <c r="I71" s="9"/>
      <c r="J71" s="9"/>
      <c r="K71" s="9"/>
      <c r="L71" s="9">
        <f>SUM(D71:J71)</f>
        <v>0.46848999999999996</v>
      </c>
      <c r="M71" s="9">
        <f>B71+L71</f>
        <v>1.02484</v>
      </c>
      <c r="N71" s="9"/>
      <c r="O71" s="9" t="s">
        <v>18</v>
      </c>
      <c r="P71" s="3"/>
      <c r="W71" s="35"/>
      <c r="X71" s="35"/>
    </row>
    <row r="72" spans="1:24">
      <c r="A72" s="1" t="s">
        <v>26</v>
      </c>
      <c r="B72" s="9">
        <v>0.40084999999999998</v>
      </c>
      <c r="C72" s="9"/>
      <c r="D72" s="9">
        <v>0.45190999999999998</v>
      </c>
      <c r="E72" s="9"/>
      <c r="F72" s="9">
        <v>1.6580000000000001E-2</v>
      </c>
      <c r="G72" s="9"/>
      <c r="H72" s="9">
        <v>0</v>
      </c>
      <c r="I72" s="9"/>
      <c r="J72" s="9"/>
      <c r="K72" s="9"/>
      <c r="L72" s="9">
        <f>SUM(D72:J72)</f>
        <v>0.46848999999999996</v>
      </c>
      <c r="M72" s="9">
        <f>B72+L72</f>
        <v>0.86934</v>
      </c>
      <c r="N72" s="9"/>
      <c r="O72" s="9" t="s">
        <v>18</v>
      </c>
      <c r="P72" s="3"/>
      <c r="W72" s="35"/>
      <c r="X72" s="35"/>
    </row>
    <row r="73" spans="1:24">
      <c r="A73" s="1" t="s">
        <v>27</v>
      </c>
      <c r="B73" s="9">
        <v>0.32063000000000003</v>
      </c>
      <c r="C73" s="9"/>
      <c r="D73" s="9">
        <v>0.45190999999999998</v>
      </c>
      <c r="E73" s="9"/>
      <c r="F73" s="9">
        <v>1.6580000000000001E-2</v>
      </c>
      <c r="G73" s="9"/>
      <c r="H73" s="9">
        <v>0</v>
      </c>
      <c r="I73" s="9"/>
      <c r="J73" s="9"/>
      <c r="K73" s="9"/>
      <c r="L73" s="9">
        <f>SUM(D73:J73)</f>
        <v>0.46848999999999996</v>
      </c>
      <c r="M73" s="9">
        <f>B73+L73</f>
        <v>0.78912000000000004</v>
      </c>
      <c r="N73" s="9"/>
      <c r="O73" s="9" t="s">
        <v>18</v>
      </c>
      <c r="P73" s="3"/>
      <c r="W73" s="35"/>
      <c r="X73" s="35"/>
    </row>
    <row r="74" spans="1:24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24" ht="21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24">
      <c r="A78" s="1" t="s">
        <v>29</v>
      </c>
      <c r="B78" s="8">
        <v>20.25</v>
      </c>
      <c r="C78" s="1"/>
      <c r="D78" s="9">
        <v>0.36366999999999999</v>
      </c>
      <c r="E78" s="1"/>
      <c r="F78" s="9">
        <v>2.6599999999999999E-2</v>
      </c>
      <c r="G78" s="1"/>
      <c r="H78" s="9">
        <v>0</v>
      </c>
      <c r="I78" s="1"/>
      <c r="J78" s="9"/>
      <c r="K78" s="1"/>
      <c r="L78" s="8">
        <f>ROUND((SUM(D78:J78)*18),2)</f>
        <v>7.02</v>
      </c>
      <c r="M78" s="8">
        <f>ROUND(+B78+L78,2)</f>
        <v>27.27</v>
      </c>
      <c r="N78" s="1"/>
      <c r="O78" s="1" t="s">
        <v>15</v>
      </c>
      <c r="P78" s="3"/>
      <c r="W78" s="35"/>
      <c r="X78" s="35"/>
    </row>
    <row r="79" spans="1:24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24" ht="21">
      <c r="A80" s="12"/>
      <c r="B80" s="1"/>
      <c r="C80" s="1"/>
      <c r="D80" s="1"/>
      <c r="E80" s="1"/>
      <c r="F80" s="1" t="s">
        <v>126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125</v>
      </c>
      <c r="B81" s="1"/>
      <c r="C81" s="1"/>
      <c r="D81" s="1"/>
      <c r="E81" s="1"/>
      <c r="F81" s="1" t="s">
        <v>127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5.2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 ht="21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 ht="21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 ht="21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 ht="21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.6" thickBot="1">
      <c r="A92" s="2" t="str">
        <f>+A5</f>
        <v xml:space="preserve">            MARCH 2023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 ht="21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24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24" ht="21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24" ht="21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24">
      <c r="A101" s="1" t="s">
        <v>13</v>
      </c>
      <c r="B101" s="1"/>
      <c r="C101" s="1"/>
      <c r="D101" s="1"/>
      <c r="E101" s="1"/>
      <c r="F101" s="8">
        <v>745.39</v>
      </c>
      <c r="G101" s="1"/>
      <c r="H101" s="8"/>
      <c r="I101" s="1"/>
      <c r="J101" s="7" t="s">
        <v>14</v>
      </c>
      <c r="K101" s="1"/>
      <c r="L101" s="1"/>
      <c r="M101" s="8">
        <f>SUM(F101:J101)</f>
        <v>745.39</v>
      </c>
      <c r="N101" s="1"/>
      <c r="O101" s="1" t="s">
        <v>15</v>
      </c>
    </row>
    <row r="102" spans="1:24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24">
      <c r="A103" s="1" t="s">
        <v>35</v>
      </c>
      <c r="B103" s="1"/>
      <c r="C103" s="1"/>
      <c r="D103" s="1"/>
      <c r="E103" s="1"/>
      <c r="F103" s="9">
        <v>0.32068000000000002</v>
      </c>
      <c r="G103" s="1"/>
      <c r="H103" s="9"/>
      <c r="I103" s="1"/>
      <c r="J103" s="9">
        <v>1.2091799999999999</v>
      </c>
      <c r="K103" s="1"/>
      <c r="L103" s="1"/>
      <c r="M103" s="9">
        <f>SUM(F103:J103)</f>
        <v>1.52986</v>
      </c>
      <c r="N103" s="1"/>
      <c r="O103" s="1" t="s">
        <v>18</v>
      </c>
      <c r="W103" s="35"/>
      <c r="X103" s="35"/>
    </row>
    <row r="104" spans="1:24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24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2.07E-2</v>
      </c>
      <c r="K105" s="9"/>
      <c r="L105" s="1"/>
      <c r="M105" s="9">
        <f>SUM(F105:J105)</f>
        <v>2.07E-2</v>
      </c>
      <c r="N105" s="9"/>
      <c r="O105" s="1" t="s">
        <v>18</v>
      </c>
      <c r="W105" s="35"/>
      <c r="X105" s="35"/>
    </row>
    <row r="106" spans="1:24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24">
      <c r="A107" s="1" t="s">
        <v>37</v>
      </c>
      <c r="B107" s="1"/>
      <c r="C107" s="1"/>
      <c r="D107" s="1"/>
      <c r="E107" s="1"/>
      <c r="F107" s="9">
        <v>0.11839</v>
      </c>
      <c r="G107" s="1"/>
      <c r="H107" s="9"/>
      <c r="I107" s="1"/>
      <c r="J107" s="7" t="s">
        <v>14</v>
      </c>
      <c r="K107" s="9"/>
      <c r="L107" s="1"/>
      <c r="M107" s="9">
        <f>SUM(F107:J107)</f>
        <v>0.11839</v>
      </c>
      <c r="N107" s="9"/>
      <c r="O107" s="1" t="s">
        <v>18</v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24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0.29565999999999998</v>
      </c>
      <c r="K109" s="1"/>
      <c r="L109" s="1"/>
      <c r="M109" s="9">
        <f>SUM(F109:J109)</f>
        <v>0.29565999999999998</v>
      </c>
      <c r="N109" s="1"/>
      <c r="O109" s="1" t="s">
        <v>18</v>
      </c>
      <c r="W109" s="35"/>
      <c r="X109" s="35"/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24" ht="2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24" ht="21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24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24">
      <c r="A114" s="1" t="s">
        <v>13</v>
      </c>
      <c r="B114" s="1"/>
      <c r="C114" s="1"/>
      <c r="D114" s="1"/>
      <c r="E114" s="1"/>
      <c r="F114" s="8">
        <v>1122.07</v>
      </c>
      <c r="G114" s="1"/>
      <c r="H114" s="8"/>
      <c r="I114" s="1"/>
      <c r="J114" s="7" t="s">
        <v>14</v>
      </c>
      <c r="K114" s="9"/>
      <c r="L114" s="1"/>
      <c r="M114" s="8">
        <f>SUM(F114:J114)</f>
        <v>1122.07</v>
      </c>
      <c r="N114" s="9"/>
      <c r="O114" s="1" t="s">
        <v>15</v>
      </c>
    </row>
    <row r="115" spans="1:24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24">
      <c r="A116" s="1" t="s">
        <v>35</v>
      </c>
      <c r="B116" s="1"/>
      <c r="C116" s="1"/>
      <c r="D116" s="1"/>
      <c r="E116" s="9"/>
      <c r="F116" s="9">
        <f>+F103</f>
        <v>0.32068000000000002</v>
      </c>
      <c r="G116" s="9"/>
      <c r="H116" s="9"/>
      <c r="I116" s="1"/>
      <c r="J116" s="9">
        <f>J103</f>
        <v>1.2091799999999999</v>
      </c>
      <c r="K116" s="1"/>
      <c r="L116" s="1"/>
      <c r="M116" s="9">
        <f>SUM(F116:J116)</f>
        <v>1.52986</v>
      </c>
      <c r="N116" s="1"/>
      <c r="O116" s="9" t="s">
        <v>18</v>
      </c>
      <c r="W116" s="35"/>
      <c r="X116" s="35"/>
    </row>
    <row r="117" spans="1:24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24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2.07E-2</v>
      </c>
      <c r="K118" s="1"/>
      <c r="L118" s="1"/>
      <c r="M118" s="9">
        <f>SUM(F118:J118)</f>
        <v>2.07E-2</v>
      </c>
      <c r="N118" s="1"/>
      <c r="O118" s="1" t="s">
        <v>18</v>
      </c>
      <c r="W118" s="35"/>
      <c r="X118" s="35"/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24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24">
      <c r="A121" s="1" t="s">
        <v>40</v>
      </c>
      <c r="B121" s="1"/>
      <c r="C121" s="1"/>
      <c r="D121" s="1"/>
      <c r="E121" s="1"/>
      <c r="F121" s="9">
        <v>0.27456999999999998</v>
      </c>
      <c r="G121" s="1"/>
      <c r="H121" s="9"/>
      <c r="I121" s="1"/>
      <c r="J121" s="7" t="s">
        <v>14</v>
      </c>
      <c r="K121" s="1"/>
      <c r="L121" s="1"/>
      <c r="M121" s="9">
        <f>SUM(F121:J121)</f>
        <v>0.27456999999999998</v>
      </c>
      <c r="N121" s="1"/>
      <c r="O121" s="1" t="s">
        <v>18</v>
      </c>
    </row>
    <row r="122" spans="1:24">
      <c r="A122" s="1" t="s">
        <v>41</v>
      </c>
      <c r="B122" s="1"/>
      <c r="C122" s="1"/>
      <c r="D122" s="1"/>
      <c r="E122" s="1"/>
      <c r="F122" s="9">
        <v>0.20691000000000001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0.20691000000000001</v>
      </c>
      <c r="N122" s="1"/>
      <c r="O122" s="1" t="s">
        <v>18</v>
      </c>
    </row>
    <row r="123" spans="1:24">
      <c r="A123" s="1" t="s">
        <v>42</v>
      </c>
      <c r="B123" s="1"/>
      <c r="C123" s="1"/>
      <c r="D123" s="1"/>
      <c r="E123" s="1"/>
      <c r="F123" s="9">
        <v>0.12318999999999999</v>
      </c>
      <c r="G123" s="1"/>
      <c r="H123" s="9"/>
      <c r="I123" s="1"/>
      <c r="J123" s="7" t="s">
        <v>14</v>
      </c>
      <c r="K123" s="1"/>
      <c r="L123" s="1"/>
      <c r="M123" s="9">
        <f>SUM(F123:J123)</f>
        <v>0.12318999999999999</v>
      </c>
      <c r="N123" s="1"/>
      <c r="O123" s="1" t="s">
        <v>18</v>
      </c>
    </row>
    <row r="124" spans="1:24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24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0.29565999999999998</v>
      </c>
      <c r="K126" s="1"/>
      <c r="L126" s="1"/>
      <c r="M126" s="9">
        <f>SUM(F126:J126)</f>
        <v>0.29565999999999998</v>
      </c>
      <c r="N126" s="1"/>
      <c r="O126" s="1" t="s">
        <v>18</v>
      </c>
      <c r="W126" s="35"/>
      <c r="X126" s="35"/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tr">
        <f>+F80</f>
        <v>This Filing Effective for the Billing Month of March 2023  Subject to Refund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tr">
        <f>+A81</f>
        <v>FILED 02-01-23</v>
      </c>
      <c r="B130" s="1"/>
      <c r="C130" s="1"/>
      <c r="D130" s="1"/>
      <c r="E130" s="1"/>
      <c r="F130" s="1" t="str">
        <f>+F81</f>
        <v>Superseding Filing Effective for the Billing of February 2023 Subject to Refund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21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21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 ht="21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 ht="21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 ht="21">
      <c r="A140" s="25" t="str">
        <f>+A5</f>
        <v xml:space="preserve">            MARCH 2023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.6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 ht="21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8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8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8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8">
      <c r="A148" s="3" t="s">
        <v>63</v>
      </c>
      <c r="B148" s="3"/>
      <c r="C148" s="3"/>
      <c r="D148" s="3"/>
      <c r="E148" s="3"/>
      <c r="F148" s="3"/>
      <c r="G148" s="3"/>
      <c r="H148" s="8">
        <v>1041.92</v>
      </c>
      <c r="I148" s="3" t="s">
        <v>15</v>
      </c>
      <c r="J148" s="3"/>
      <c r="K148" s="3"/>
      <c r="L148" s="3"/>
      <c r="M148" s="3"/>
      <c r="N148" s="3"/>
      <c r="O148" s="3"/>
    </row>
    <row r="149" spans="1:18">
      <c r="A149" s="23" t="s">
        <v>64</v>
      </c>
      <c r="H149" s="8">
        <v>1041.92</v>
      </c>
      <c r="I149" s="23" t="s">
        <v>15</v>
      </c>
    </row>
    <row r="150" spans="1:18">
      <c r="A150" s="23" t="s">
        <v>65</v>
      </c>
      <c r="H150" s="8">
        <v>1041.92</v>
      </c>
      <c r="I150" s="23" t="s">
        <v>15</v>
      </c>
    </row>
    <row r="152" spans="1:18">
      <c r="A152" s="23" t="s">
        <v>37</v>
      </c>
      <c r="M152" s="54"/>
      <c r="N152" s="54"/>
      <c r="O152" s="54"/>
      <c r="P152" s="54"/>
      <c r="Q152" s="54"/>
      <c r="R152" s="54"/>
    </row>
    <row r="153" spans="1:18">
      <c r="A153" s="23" t="s">
        <v>63</v>
      </c>
      <c r="H153" s="9">
        <v>8.7300000000000003E-2</v>
      </c>
      <c r="I153" s="23" t="s">
        <v>18</v>
      </c>
      <c r="M153" s="54"/>
      <c r="N153" s="54"/>
      <c r="O153" s="54"/>
      <c r="P153" s="54"/>
      <c r="Q153" s="54"/>
      <c r="R153" s="54"/>
    </row>
    <row r="154" spans="1:18">
      <c r="A154" s="23" t="s">
        <v>64</v>
      </c>
      <c r="H154" s="9">
        <v>6.089E-2</v>
      </c>
      <c r="I154" s="23" t="s">
        <v>18</v>
      </c>
    </row>
    <row r="155" spans="1:18">
      <c r="A155" s="23" t="s">
        <v>65</v>
      </c>
      <c r="H155" s="9">
        <v>5.3699999999999998E-2</v>
      </c>
      <c r="I155" s="23" t="s">
        <v>18</v>
      </c>
    </row>
    <row r="157" spans="1:18">
      <c r="A157" s="23" t="s">
        <v>66</v>
      </c>
    </row>
    <row r="158" spans="1:18">
      <c r="A158" s="23" t="s">
        <v>67</v>
      </c>
      <c r="H158" s="50">
        <v>0.35799999999999998</v>
      </c>
      <c r="I158" s="23" t="s">
        <v>18</v>
      </c>
    </row>
    <row r="159" spans="1:18">
      <c r="A159" s="23" t="s">
        <v>68</v>
      </c>
      <c r="H159" s="50">
        <v>0.35799999999999998</v>
      </c>
      <c r="I159" s="23" t="s">
        <v>18</v>
      </c>
    </row>
    <row r="160" spans="1:18">
      <c r="A160" s="23" t="s">
        <v>69</v>
      </c>
      <c r="H160" s="50">
        <v>0.35799999999999998</v>
      </c>
      <c r="I160" s="23" t="s">
        <v>18</v>
      </c>
    </row>
    <row r="161" spans="1:15">
      <c r="A161" s="23" t="s">
        <v>70</v>
      </c>
      <c r="H161" s="50">
        <v>0.35799999999999998</v>
      </c>
      <c r="I161" s="23" t="s">
        <v>18</v>
      </c>
    </row>
    <row r="162" spans="1:15">
      <c r="A162" s="23" t="s">
        <v>71</v>
      </c>
      <c r="H162" s="50">
        <v>0.35799999999999998</v>
      </c>
      <c r="I162" s="23" t="s">
        <v>18</v>
      </c>
    </row>
    <row r="163" spans="1:15">
      <c r="A163" s="23" t="s">
        <v>72</v>
      </c>
      <c r="H163" s="50">
        <v>0.35799999999999998</v>
      </c>
      <c r="I163" s="23" t="s">
        <v>18</v>
      </c>
    </row>
    <row r="167" spans="1:15">
      <c r="E167" s="23" t="s">
        <v>129</v>
      </c>
    </row>
    <row r="168" spans="1:15">
      <c r="A168" s="23" t="s">
        <v>128</v>
      </c>
      <c r="E168" s="23" t="s">
        <v>130</v>
      </c>
    </row>
    <row r="175" spans="1:15" ht="21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 ht="21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 ht="21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.6" thickBot="1">
      <c r="A178" s="51" t="str">
        <f>+A5</f>
        <v xml:space="preserve">            MARCH 2023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 ht="21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 ht="2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1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32.06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32.06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0.48643999999999998</v>
      </c>
      <c r="G190" s="9"/>
      <c r="H190" s="9">
        <v>0.44927</v>
      </c>
      <c r="I190" s="9"/>
      <c r="J190" s="9">
        <v>0.35610999999999998</v>
      </c>
      <c r="K190" s="1"/>
      <c r="L190" s="1"/>
      <c r="M190" s="9">
        <f>SUM(F190:J190)</f>
        <v>1.29182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1.64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1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32.06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32.06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0.10238999999999999</v>
      </c>
      <c r="G201" s="9"/>
      <c r="H201" s="18" t="s">
        <v>14</v>
      </c>
      <c r="I201" s="1"/>
      <c r="J201" s="9">
        <f>J190</f>
        <v>0.35610999999999998</v>
      </c>
      <c r="K201" s="1"/>
      <c r="L201" s="1"/>
      <c r="M201" s="9">
        <f>SUM(F201:J201)</f>
        <v>0.45849999999999996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0.57999999999999996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1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528.98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528.98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0.10355</v>
      </c>
      <c r="G211" s="1"/>
      <c r="H211" s="9">
        <f>+H190</f>
        <v>0.44927</v>
      </c>
      <c r="I211" s="1"/>
      <c r="J211" s="9">
        <v>6.0449999999999997E-2</v>
      </c>
      <c r="K211" s="1"/>
      <c r="L211" s="1"/>
      <c r="M211" s="9">
        <f>SUM(F211:J211)</f>
        <v>0.61326999999999998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v>0.29565999999999998</v>
      </c>
      <c r="K213" s="1"/>
      <c r="L213" s="1"/>
      <c r="M213" s="9">
        <f>(J213)</f>
        <v>0.29565999999999998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1.1499999999999999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1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528.98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528.98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0.10355</v>
      </c>
      <c r="G224" s="1"/>
      <c r="H224" s="18" t="s">
        <v>14</v>
      </c>
      <c r="I224" s="1"/>
      <c r="J224" s="9">
        <v>6.0449999999999997E-2</v>
      </c>
      <c r="K224" s="9"/>
      <c r="L224" s="1"/>
      <c r="M224" s="9">
        <f>(F224+J224)</f>
        <v>0.16400000000000001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v>0.29565999999999998</v>
      </c>
      <c r="K226" s="1"/>
      <c r="L226" s="1"/>
      <c r="M226" s="9">
        <f>SUM(F226:J226)</f>
        <v>0.29565999999999998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0.57999999999999996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>This Filing Effective for the Billing Month of March 2023 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02-01-23</v>
      </c>
      <c r="B240" s="1"/>
      <c r="C240" s="1"/>
      <c r="D240" s="1"/>
      <c r="E240" s="1"/>
      <c r="F240" s="1" t="str">
        <f>+F130</f>
        <v>Superseding Filing Effective for the Billing of February 2023 Subject to Refund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5.2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1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 ht="21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 ht="21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 ht="21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.6" thickBot="1">
      <c r="A251" s="2" t="str">
        <f>+A178</f>
        <v xml:space="preserve">            MARCH 2023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 ht="21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 ht="21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3507.84</v>
      </c>
      <c r="G260" s="1"/>
      <c r="H260" s="1"/>
      <c r="I260" s="1"/>
      <c r="J260" s="7" t="s">
        <v>14</v>
      </c>
      <c r="K260" s="1"/>
      <c r="L260" s="1"/>
      <c r="M260" s="8">
        <f>SUM(F260:J260)</f>
        <v>3507.84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4.9270000000000001E-2</v>
      </c>
      <c r="G264" s="1"/>
      <c r="H264" s="1"/>
      <c r="I264" s="1"/>
      <c r="J264" s="7" t="s">
        <v>14</v>
      </c>
      <c r="K264" s="9"/>
      <c r="L264" s="1"/>
      <c r="M264" s="9">
        <f>SUM(F264:J264)</f>
        <v>4.9270000000000001E-2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0.29565999999999998</v>
      </c>
      <c r="K266" s="1"/>
      <c r="L266" s="1"/>
      <c r="M266" s="9">
        <f>SUM(F266:J266)</f>
        <v>0.29565999999999998</v>
      </c>
      <c r="N266" s="1"/>
      <c r="O266" s="1" t="s">
        <v>18</v>
      </c>
    </row>
    <row r="267" spans="1:1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>This Filing Effective for the Billing Month of March 2023  Subject to Refund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02-01-23</v>
      </c>
      <c r="B271" s="1"/>
      <c r="C271" s="1"/>
      <c r="D271" s="1"/>
      <c r="E271" s="1"/>
      <c r="F271" s="9" t="str">
        <f>+F240</f>
        <v>Superseding Filing Effective for the Billing of February 2023 Subject to Refund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 ht="21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 ht="21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 ht="21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 ht="21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 ht="21">
      <c r="A277" s="33" t="str">
        <f>+A5</f>
        <v xml:space="preserve">            MARCH 2023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1041.92</v>
      </c>
      <c r="I286" s="23" t="s">
        <v>15</v>
      </c>
    </row>
    <row r="287" spans="1:15">
      <c r="A287" s="23" t="s">
        <v>64</v>
      </c>
      <c r="H287" s="8">
        <v>1041.92</v>
      </c>
      <c r="I287" s="23" t="s">
        <v>15</v>
      </c>
    </row>
    <row r="288" spans="1:15">
      <c r="A288" s="23" t="s">
        <v>65</v>
      </c>
      <c r="H288" s="8">
        <v>1041.92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8.7300000000000003E-2</v>
      </c>
      <c r="I291" s="23" t="s">
        <v>18</v>
      </c>
    </row>
    <row r="292" spans="1:9">
      <c r="A292" s="23" t="s">
        <v>64</v>
      </c>
      <c r="H292" s="9">
        <v>6.089E-2</v>
      </c>
      <c r="I292" s="23" t="s">
        <v>18</v>
      </c>
    </row>
    <row r="293" spans="1:9">
      <c r="A293" s="23" t="s">
        <v>65</v>
      </c>
      <c r="H293" s="9">
        <v>5.3699999999999998E-2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50">
        <f>+H158</f>
        <v>0.35799999999999998</v>
      </c>
      <c r="I296" s="23" t="s">
        <v>18</v>
      </c>
    </row>
    <row r="297" spans="1:9">
      <c r="A297" s="23" t="s">
        <v>68</v>
      </c>
      <c r="H297" s="50">
        <f t="shared" ref="H297:H301" si="0">+H159</f>
        <v>0.35799999999999998</v>
      </c>
      <c r="I297" s="23" t="s">
        <v>18</v>
      </c>
    </row>
    <row r="298" spans="1:9">
      <c r="A298" s="23" t="s">
        <v>69</v>
      </c>
      <c r="H298" s="50">
        <f t="shared" si="0"/>
        <v>0.35799999999999998</v>
      </c>
      <c r="I298" s="23" t="s">
        <v>18</v>
      </c>
    </row>
    <row r="299" spans="1:9">
      <c r="A299" s="23" t="s">
        <v>70</v>
      </c>
      <c r="H299" s="50">
        <f t="shared" si="0"/>
        <v>0.35799999999999998</v>
      </c>
      <c r="I299" s="23" t="s">
        <v>18</v>
      </c>
    </row>
    <row r="300" spans="1:9">
      <c r="A300" s="23" t="s">
        <v>71</v>
      </c>
      <c r="H300" s="50">
        <f t="shared" si="0"/>
        <v>0.35799999999999998</v>
      </c>
      <c r="I300" s="23" t="s">
        <v>18</v>
      </c>
    </row>
    <row r="301" spans="1:9">
      <c r="A301" s="23" t="s">
        <v>72</v>
      </c>
      <c r="H301" s="50">
        <f t="shared" si="0"/>
        <v>0.35799999999999998</v>
      </c>
      <c r="I301" s="23" t="s">
        <v>18</v>
      </c>
    </row>
    <row r="304" spans="1:9">
      <c r="F304" s="35" t="str">
        <f>+E167</f>
        <v>This Filing Effective for the Billing Month of March 2023 - Subject to Refund</v>
      </c>
    </row>
    <row r="305" spans="1:15">
      <c r="A305" s="23" t="str">
        <f>+A168</f>
        <v>FILED 02-27-2023</v>
      </c>
      <c r="F305" s="35" t="str">
        <f>+E168</f>
        <v>Superseding Filing Effective for the Billing Month of February 2023 - Subject to Refund</v>
      </c>
    </row>
    <row r="306" spans="1:15">
      <c r="F306" s="35"/>
    </row>
    <row r="308" spans="1:15" ht="21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 ht="21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 ht="21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 ht="2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 ht="21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.6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 ht="21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4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2023-02-28T18:44:52Z</cp:lastPrinted>
  <dcterms:created xsi:type="dcterms:W3CDTF">2019-09-04T20:38:44Z</dcterms:created>
  <dcterms:modified xsi:type="dcterms:W3CDTF">2023-02-28T18:44:59Z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3826ce-7c18-471d-9596-93de5bae332e_Enabled">
    <vt:lpwstr>true</vt:lpwstr>
  </property>
  <property fmtid="{D5CDD505-2E9C-101B-9397-08002B2CF9AE}" pid="5" name="MSIP_Label_ed3826ce-7c18-471d-9596-93de5bae332e_SetDate">
    <vt:lpwstr>2022-09-26T15:37:52Z</vt:lpwstr>
  </property>
  <property fmtid="{D5CDD505-2E9C-101B-9397-08002B2CF9AE}" pid="6" name="MSIP_Label_ed3826ce-7c18-471d-9596-93de5bae332e_Method">
    <vt:lpwstr>Standard</vt:lpwstr>
  </property>
  <property fmtid="{D5CDD505-2E9C-101B-9397-08002B2CF9AE}" pid="7" name="MSIP_Label_ed3826ce-7c18-471d-9596-93de5bae332e_Name">
    <vt:lpwstr>Internal</vt:lpwstr>
  </property>
  <property fmtid="{D5CDD505-2E9C-101B-9397-08002B2CF9AE}" pid="8" name="MSIP_Label_ed3826ce-7c18-471d-9596-93de5bae332e_SiteId">
    <vt:lpwstr>c0a02e2d-1186-410a-8895-0a4a252ebf17</vt:lpwstr>
  </property>
  <property fmtid="{D5CDD505-2E9C-101B-9397-08002B2CF9AE}" pid="9" name="MSIP_Label_ed3826ce-7c18-471d-9596-93de5bae332e_ActionId">
    <vt:lpwstr>54115302-8961-40b9-879b-85a8f085ed23</vt:lpwstr>
  </property>
  <property fmtid="{D5CDD505-2E9C-101B-9397-08002B2CF9AE}" pid="10" name="MSIP_Label_ed3826ce-7c18-471d-9596-93de5bae332e_ContentBits">
    <vt:lpwstr>0</vt:lpwstr>
  </property>
</Properties>
</file>