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groups\GAS\VNG\Common\Rates &amp; Regulatory\Other\Monthly Rate Distribution\Website 2023\"/>
    </mc:Choice>
  </mc:AlternateContent>
  <xr:revisionPtr revIDLastSave="0" documentId="8_{D65378AC-1308-473C-AB66-38902E0CAB64}" xr6:coauthVersionLast="47" xr6:coauthVersionMax="47" xr10:uidLastSave="{00000000-0000-0000-0000-000000000000}"/>
  <bookViews>
    <workbookView xWindow="-108" yWindow="-108" windowWidth="23256" windowHeight="12576" xr2:uid="{EA9487BC-C5CF-4A40-95E6-08EA2216C778}"/>
  </bookViews>
  <sheets>
    <sheet name="June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6" i="5" l="1"/>
  <c r="J224" i="5"/>
  <c r="J201" i="5"/>
  <c r="J126" i="5"/>
  <c r="J118" i="5"/>
  <c r="J116" i="5"/>
  <c r="F73" i="5"/>
  <c r="F72" i="5"/>
  <c r="D72" i="5"/>
  <c r="D73" i="5" s="1"/>
  <c r="D53" i="5"/>
  <c r="F52" i="5"/>
  <c r="F53" i="5" s="1"/>
  <c r="D52" i="5"/>
  <c r="F42" i="5"/>
  <c r="D42" i="5"/>
  <c r="F25" i="5"/>
  <c r="D25" i="5"/>
  <c r="H211" i="5" l="1"/>
  <c r="F224" i="5"/>
  <c r="F222" i="5"/>
  <c r="F116" i="5"/>
  <c r="L78" i="5" l="1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<sst xmlns="http://schemas.openxmlformats.org/spreadsheetml/2006/main" count="327" uniqueCount="133">
  <si>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</si>
  <si>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</si>
  <si>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</si>
  <si>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</si>
  <si>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</si>
  <si>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</si>
  <si>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</si>
  <si>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</si>
  <si>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</si>
  <si>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</si>
  <si>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</si>
  <si>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</si>
  <si>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</si>
  <si>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</si>
  <si>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</si>
  <si>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</si>
  <si>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</si>
  <si>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</si>
  <si>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</si>
  <si>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</si>
  <si>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</si>
  <si>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</si>
  <si>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</si>
  <si>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</si>
  <si>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</si>
  <si>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</si>
  <si>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</si>
  <si>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</si>
  <si>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</si>
  <si>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</si>
  <si>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</si>
  <si>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</si>
  <si>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</si>
  <si>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</si>
  <si>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</si>
  <si>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</si>
  <si>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</si>
  <si>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</si>
  <si>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</si>
  <si>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</si>
  <si>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</si>
  <si>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</si>
  <si>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</si>
  <si>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</si>
  <si>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</si>
  <si>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</si>
  <si>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</si>
  <si>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</si>
  <si>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</si>
  <si>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</si>
  <si>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</si>
  <si>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</si>
  <si>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</si>
  <si>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</si>
  <si>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</si>
  <si>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</si>
  <si>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</si>
  <si>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</si>
  <si>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</si>
  <si>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</si>
  <si>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</si>
  <si>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</si>
  <si>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</si>
  <si>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</si>
  <si>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</si>
  <si>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</si>
  <si>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</si>
  <si>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</si>
  <si>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</si>
  <si>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</si>
  <si>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</si>
  <si>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</si>
  <si>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</si>
  <si>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</si>
  <si>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</si>
  <si>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</si>
  <si>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</si>
  <si>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</si>
  <si>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</si>
  <si>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</si>
  <si>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</si>
  <si>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</si>
  <si>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</si>
  <si>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</si>
  <si>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</si>
  <si>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</si>
  <si>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</si>
  <si>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</si>
  <si>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</si>
  <si>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</si>
  <si>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</si>
  <si>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</si>
  <si>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</si>
  <si>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</si>
  <si>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</si>
  <si>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</si>
  <si>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</si>
  <si>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</si>
  <si>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</si>
  <si>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</si>
  <si>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</si>
  <si>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</si>
  <si>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</si>
  <si>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</si>
  <si>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</si>
  <si>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</si>
  <si>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</si>
  <si>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</si>
  <si>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</si>
  <si>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</si>
  <si>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</si>
  <si>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</si>
  <si>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</si>
  <si>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</si>
  <si>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</si>
  <si>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</si>
  <si>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</si>
  <si>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</si>
  <si>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</si>
  <si>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</si>
  <si>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</si>
  <si>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</si>
  <si>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</si>
  <si>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</si>
  <si>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 xml:space="preserve">            JUNE 2023</t>
  </si>
  <si>
    <t>FILED 06-15-23</t>
  </si>
  <si>
    <t>This Filing Effective for the Billing Month of June 2023  Subject to Refund</t>
  </si>
  <si>
    <t>Superseding Filing Effective for the Billing of May 2023 Subject to Refund</t>
  </si>
  <si>
    <t>FILED 04-28-23</t>
  </si>
  <si>
    <t>Superseding Filing Effective for the Billing of March 2023 Subject to Refund</t>
  </si>
  <si>
    <t>This Filing Effective for the Billing Month of June 2023 - Subject to Refund</t>
  </si>
  <si>
    <t>Superseding Filing Effective for the Billing Month of May 2023 - Subject to Refund</t>
  </si>
  <si>
    <t>FILED 05-24-2023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</si>
</sst>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7" formatCode="_(&quot;$&quot;* #,##0.00000_);_(&quot;$&quot;* \(#,##0.000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7" fontId="8" fillId="0" borderId="0" xfId="6" applyNumberFormat="1" applyFont="1" applyAlignment="1">
      <alignment horizontal="centerContinuous"/>
    </xf>
    <xf numFmtId="0" fontId="7" fillId="0" borderId="0" xfId="6" quotePrefix="1" applyFont="1"/>
    <xf numFmtId="167" fontId="17" fillId="0" borderId="0" xfId="18" applyNumberFormat="1" applyFont="1"/>
    <xf numFmtId="165" fontId="10" fillId="0" borderId="0" xfId="19" applyNumberFormat="1" applyFont="1" applyFill="1" applyAlignment="1"/>
  </cellXfs>
  <cellStyles count="20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0 2" xfId="19" xr:uid="{C00617CF-1AC7-4764-94CA-5FA65A1EE723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Currency" xfId="18" builtinId="4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X355"/>
  <sheetViews>
    <sheetView tabSelected="1" zoomScale="60" zoomScaleNormal="60" workbookViewId="0">
      <selection activeCell="D342" sqref="D342"/>
    </sheetView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8" width="8.88671875" style="23"/>
    <col min="19" max="19" width="15.88671875" style="23" bestFit="1" customWidth="1"/>
    <col min="20" max="20" width="16.33203125" style="23" customWidth="1"/>
    <col min="21" max="22" width="8.88671875" style="23"/>
    <col min="23" max="23" width="16.44140625" style="23" customWidth="1"/>
    <col min="24" max="24" width="14" style="23" customWidth="1"/>
    <col min="25" max="16384" width="8.88671875" style="23"/>
  </cols>
  <sheetData>
    <row r="1" spans="1:24" ht="21">
      <c r="A1" s="2"/>
      <c r="B1" s="1"/>
      <c r="C1" s="1"/>
      <c r="D1" s="1"/>
      <c r="E1" s="1"/>
      <c r="F1" s="2"/>
      <c r="G1" s="1"/>
      <c r="H1" s="1"/>
      <c r="I1" s="1"/>
      <c r="J1" s="1"/>
      <c r="K1" s="1"/>
      <c r="L1" s="4"/>
      <c r="M1" s="4"/>
      <c r="N1" s="4"/>
      <c r="O1" s="4"/>
      <c r="P1" s="4"/>
      <c r="Q1" s="4"/>
    </row>
    <row r="2" spans="1:24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24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24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24" ht="21.6" thickBot="1">
      <c r="A5" s="2" t="s">
        <v>124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2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24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24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24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24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24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24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2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24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24">
      <c r="A16" s="1" t="s">
        <v>17</v>
      </c>
      <c r="B16" s="9">
        <v>0.89020999999999995</v>
      </c>
      <c r="C16" s="9"/>
      <c r="D16" s="9">
        <v>0.53766000000000003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0.53854999999999997</v>
      </c>
      <c r="M16" s="9">
        <f>B16+L16</f>
        <v>1.42876</v>
      </c>
      <c r="N16" s="1"/>
      <c r="O16" s="9" t="s">
        <v>18</v>
      </c>
      <c r="P16" s="3"/>
      <c r="S16" s="52"/>
      <c r="T16" s="52"/>
      <c r="W16" s="35"/>
      <c r="X16" s="35"/>
    </row>
    <row r="17" spans="1:24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24" ht="21">
      <c r="A18" s="1" t="s">
        <v>85</v>
      </c>
      <c r="B18" s="9"/>
      <c r="C18" s="9"/>
      <c r="D18" s="53"/>
      <c r="E18" s="9"/>
      <c r="F18" s="9"/>
      <c r="G18" s="9"/>
      <c r="H18" s="9"/>
      <c r="I18" s="9"/>
      <c r="J18" s="9"/>
      <c r="K18" s="9"/>
      <c r="L18" s="9"/>
      <c r="M18" s="9">
        <v>0.13</v>
      </c>
      <c r="N18" s="51"/>
      <c r="O18" s="9" t="s">
        <v>18</v>
      </c>
      <c r="P18" s="3"/>
    </row>
    <row r="19" spans="1:24" ht="21">
      <c r="A19" s="1"/>
      <c r="B19" s="9"/>
      <c r="C19" s="9"/>
      <c r="D19" s="53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24" ht="21">
      <c r="A20" s="6" t="s">
        <v>19</v>
      </c>
      <c r="B20" s="9"/>
      <c r="C20" s="9"/>
      <c r="D20" s="53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24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24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24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24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24">
      <c r="A25" s="1" t="s">
        <v>17</v>
      </c>
      <c r="B25" s="9">
        <v>0.83892999999999995</v>
      </c>
      <c r="C25" s="9"/>
      <c r="D25" s="9">
        <f>+D16</f>
        <v>0.53766000000000003</v>
      </c>
      <c r="E25" s="9"/>
      <c r="F25" s="9">
        <f>+F16</f>
        <v>8.8999999999999995E-4</v>
      </c>
      <c r="G25" s="9"/>
      <c r="H25" s="9">
        <v>0</v>
      </c>
      <c r="I25" s="9"/>
      <c r="J25" s="9"/>
      <c r="K25" s="9"/>
      <c r="L25" s="9">
        <f>SUM(D25:J25)</f>
        <v>0.53854999999999997</v>
      </c>
      <c r="M25" s="9">
        <f>B25+L25</f>
        <v>1.3774799999999998</v>
      </c>
      <c r="N25" s="1"/>
      <c r="O25" s="9" t="s">
        <v>18</v>
      </c>
      <c r="P25" s="3"/>
      <c r="W25" s="35"/>
      <c r="X25" s="35"/>
    </row>
    <row r="26" spans="1:2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24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24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24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2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24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24">
      <c r="A33" s="1" t="s">
        <v>17</v>
      </c>
      <c r="B33" s="9">
        <v>0.53369999999999995</v>
      </c>
      <c r="C33" s="9"/>
      <c r="D33" s="9">
        <v>0.32765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0.33828000000000003</v>
      </c>
      <c r="M33" s="9">
        <f>B33+L33</f>
        <v>0.87197999999999998</v>
      </c>
      <c r="N33" s="9"/>
      <c r="O33" s="9" t="s">
        <v>18</v>
      </c>
      <c r="P33" s="3"/>
      <c r="W33" s="35"/>
      <c r="X33" s="35"/>
    </row>
    <row r="34" spans="1:24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24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24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24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24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24">
      <c r="A41" s="1" t="s">
        <v>23</v>
      </c>
      <c r="B41" s="9">
        <v>0.53369999999999995</v>
      </c>
      <c r="C41" s="9"/>
      <c r="D41" s="9">
        <v>0.50758000000000003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0.44566000000000006</v>
      </c>
      <c r="M41" s="9">
        <f>B41+L41</f>
        <v>0.97936000000000001</v>
      </c>
      <c r="N41" s="9"/>
      <c r="O41" s="9" t="s">
        <v>18</v>
      </c>
      <c r="P41" s="3"/>
      <c r="W41" s="35"/>
      <c r="X41" s="35"/>
    </row>
    <row r="42" spans="1:24">
      <c r="A42" s="1" t="s">
        <v>24</v>
      </c>
      <c r="B42" s="9">
        <v>0.44927</v>
      </c>
      <c r="C42" s="9"/>
      <c r="D42" s="9">
        <f>+D41</f>
        <v>0.50758000000000003</v>
      </c>
      <c r="E42" s="9"/>
      <c r="F42" s="9">
        <f>+F41</f>
        <v>-6.1920000000000003E-2</v>
      </c>
      <c r="G42" s="9"/>
      <c r="H42" s="9">
        <v>0</v>
      </c>
      <c r="I42" s="9"/>
      <c r="J42" s="9"/>
      <c r="K42" s="9"/>
      <c r="L42" s="9">
        <f>SUM(D42:J42)</f>
        <v>0.44566000000000006</v>
      </c>
      <c r="M42" s="9">
        <f>B42+L42</f>
        <v>0.89493</v>
      </c>
      <c r="N42" s="9"/>
      <c r="O42" s="9" t="s">
        <v>18</v>
      </c>
      <c r="P42" s="3"/>
      <c r="W42" s="35"/>
      <c r="X42" s="35"/>
    </row>
    <row r="43" spans="1:2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2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24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24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24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24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24">
      <c r="A51" s="1" t="s">
        <v>23</v>
      </c>
      <c r="B51" s="9">
        <v>0.55635000000000001</v>
      </c>
      <c r="C51" s="9"/>
      <c r="D51" s="9">
        <v>0.38367000000000001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0.40024999999999999</v>
      </c>
      <c r="M51" s="9">
        <f>B51+L51</f>
        <v>0.95660000000000001</v>
      </c>
      <c r="N51" s="9"/>
      <c r="O51" s="9" t="s">
        <v>18</v>
      </c>
      <c r="P51" s="3"/>
      <c r="W51" s="35"/>
      <c r="X51" s="35"/>
    </row>
    <row r="52" spans="1:24">
      <c r="A52" s="1" t="s">
        <v>26</v>
      </c>
      <c r="B52" s="9">
        <v>0.40084999999999998</v>
      </c>
      <c r="C52" s="9"/>
      <c r="D52" s="9">
        <f>D51</f>
        <v>0.38367000000000001</v>
      </c>
      <c r="E52" s="9"/>
      <c r="F52" s="9">
        <f>F51</f>
        <v>1.6580000000000001E-2</v>
      </c>
      <c r="G52" s="9"/>
      <c r="H52" s="9">
        <v>0</v>
      </c>
      <c r="I52" s="9"/>
      <c r="J52" s="9"/>
      <c r="K52" s="9"/>
      <c r="L52" s="9">
        <f>SUM(D52:J52)</f>
        <v>0.40024999999999999</v>
      </c>
      <c r="M52" s="9">
        <f>B52+L52</f>
        <v>0.80109999999999992</v>
      </c>
      <c r="N52" s="9"/>
      <c r="O52" s="9" t="s">
        <v>18</v>
      </c>
      <c r="P52" s="3"/>
      <c r="W52" s="35"/>
      <c r="X52" s="35"/>
    </row>
    <row r="53" spans="1:24">
      <c r="A53" s="1" t="s">
        <v>27</v>
      </c>
      <c r="B53" s="9">
        <v>0.32063000000000003</v>
      </c>
      <c r="C53" s="9"/>
      <c r="D53" s="9">
        <f>D52</f>
        <v>0.38367000000000001</v>
      </c>
      <c r="E53" s="9"/>
      <c r="F53" s="9">
        <f>F52</f>
        <v>1.6580000000000001E-2</v>
      </c>
      <c r="G53" s="9"/>
      <c r="H53" s="9">
        <v>0</v>
      </c>
      <c r="I53" s="9"/>
      <c r="J53" s="9"/>
      <c r="K53" s="9"/>
      <c r="L53" s="9">
        <f>SUM(D53:J53)</f>
        <v>0.40024999999999999</v>
      </c>
      <c r="M53" s="9">
        <f>B53+L53</f>
        <v>0.72087999999999997</v>
      </c>
      <c r="N53" s="9"/>
      <c r="O53" s="9" t="s">
        <v>18</v>
      </c>
      <c r="P53" s="3"/>
      <c r="W53" s="35"/>
      <c r="X53" s="35"/>
    </row>
    <row r="54" spans="1:2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2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2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24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24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24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24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24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24">
      <c r="A63" s="1" t="s">
        <v>17</v>
      </c>
      <c r="B63" s="9">
        <v>0.29287999999999997</v>
      </c>
      <c r="C63" s="9"/>
      <c r="D63" s="9">
        <v>0.24054</v>
      </c>
      <c r="E63" s="9"/>
      <c r="F63" s="9">
        <v>2.937E-2</v>
      </c>
      <c r="G63" s="9"/>
      <c r="H63" s="9">
        <v>0</v>
      </c>
      <c r="I63" s="9"/>
      <c r="J63" s="9"/>
      <c r="K63" s="9"/>
      <c r="L63" s="9">
        <f>SUM(D63:J63)</f>
        <v>0.26990999999999998</v>
      </c>
      <c r="M63" s="9">
        <f>B63+L63</f>
        <v>0.5627899999999999</v>
      </c>
      <c r="N63" s="9"/>
      <c r="O63" s="9" t="s">
        <v>18</v>
      </c>
      <c r="P63" s="3"/>
      <c r="W63" s="35"/>
      <c r="X63" s="35"/>
    </row>
    <row r="64" spans="1:2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24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24">
      <c r="A68" s="1" t="s">
        <v>13</v>
      </c>
      <c r="B68" s="8">
        <v>44.7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44.7</v>
      </c>
      <c r="N68" s="1"/>
      <c r="O68" s="1" t="s">
        <v>15</v>
      </c>
      <c r="P68" s="3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24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24">
      <c r="A71" s="1" t="s">
        <v>23</v>
      </c>
      <c r="B71" s="9">
        <v>0.73751999999999995</v>
      </c>
      <c r="C71" s="9"/>
      <c r="D71" s="9">
        <v>0.24054</v>
      </c>
      <c r="E71" s="9"/>
      <c r="F71" s="9">
        <v>4.0149999999999998E-2</v>
      </c>
      <c r="G71" s="9"/>
      <c r="H71" s="9">
        <v>0</v>
      </c>
      <c r="I71" s="9"/>
      <c r="J71" s="9"/>
      <c r="K71" s="9"/>
      <c r="L71" s="9">
        <f>SUM(D71:J71)</f>
        <v>0.28069</v>
      </c>
      <c r="M71" s="9">
        <f>B71+L71</f>
        <v>1.0182099999999998</v>
      </c>
      <c r="N71" s="9"/>
      <c r="O71" s="9" t="s">
        <v>18</v>
      </c>
      <c r="P71" s="3"/>
      <c r="W71" s="35"/>
      <c r="X71" s="35"/>
    </row>
    <row r="72" spans="1:24">
      <c r="A72" s="1" t="s">
        <v>26</v>
      </c>
      <c r="B72" s="9">
        <v>0.42886999999999997</v>
      </c>
      <c r="C72" s="9"/>
      <c r="D72" s="9">
        <f>D71</f>
        <v>0.24054</v>
      </c>
      <c r="E72" s="9"/>
      <c r="F72" s="9">
        <f>F71</f>
        <v>4.0149999999999998E-2</v>
      </c>
      <c r="G72" s="9"/>
      <c r="H72" s="9">
        <v>0</v>
      </c>
      <c r="I72" s="9"/>
      <c r="J72" s="9"/>
      <c r="K72" s="9"/>
      <c r="L72" s="9">
        <f>SUM(D72:J72)</f>
        <v>0.28069</v>
      </c>
      <c r="M72" s="9">
        <f>B72+L72</f>
        <v>0.70955999999999997</v>
      </c>
      <c r="N72" s="9"/>
      <c r="O72" s="9" t="s">
        <v>18</v>
      </c>
      <c r="P72" s="3"/>
      <c r="W72" s="35"/>
      <c r="X72" s="35"/>
    </row>
    <row r="73" spans="1:24">
      <c r="A73" s="1" t="s">
        <v>27</v>
      </c>
      <c r="B73" s="9">
        <v>0.42105999999999999</v>
      </c>
      <c r="C73" s="9"/>
      <c r="D73" s="9">
        <f>D72</f>
        <v>0.24054</v>
      </c>
      <c r="E73" s="9"/>
      <c r="F73" s="9">
        <f>F72</f>
        <v>4.0149999999999998E-2</v>
      </c>
      <c r="G73" s="9"/>
      <c r="H73" s="9">
        <v>0</v>
      </c>
      <c r="I73" s="9"/>
      <c r="J73" s="9"/>
      <c r="K73" s="9"/>
      <c r="L73" s="9">
        <f>SUM(D73:J73)</f>
        <v>0.28069</v>
      </c>
      <c r="M73" s="9">
        <f>B73+L73</f>
        <v>0.70174999999999998</v>
      </c>
      <c r="N73" s="9"/>
      <c r="O73" s="9" t="s">
        <v>18</v>
      </c>
      <c r="P73" s="3"/>
      <c r="W73" s="35"/>
      <c r="X73" s="35"/>
    </row>
    <row r="74" spans="1:2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24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24">
      <c r="A78" s="1" t="s">
        <v>29</v>
      </c>
      <c r="B78" s="8">
        <v>20.25</v>
      </c>
      <c r="C78" s="1"/>
      <c r="D78" s="9">
        <v>0.31207000000000001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6.1</v>
      </c>
      <c r="M78" s="8">
        <f>ROUND(+B78+L78,2)</f>
        <v>26.35</v>
      </c>
      <c r="N78" s="1"/>
      <c r="O78" s="1" t="s">
        <v>15</v>
      </c>
      <c r="P78" s="3"/>
      <c r="W78" s="35"/>
      <c r="X78" s="35"/>
    </row>
    <row r="79" spans="1:24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24" ht="21">
      <c r="A80" s="12"/>
      <c r="B80" s="1"/>
      <c r="C80" s="1"/>
      <c r="D80" s="1"/>
      <c r="E80" s="1"/>
      <c r="F80" s="1" t="s">
        <v>126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125</v>
      </c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JUNE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24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24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4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4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24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24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1.17641</v>
      </c>
      <c r="K103" s="1"/>
      <c r="L103" s="1"/>
      <c r="M103" s="9">
        <f>SUM(F103:J103)</f>
        <v>1.49709</v>
      </c>
      <c r="N103" s="1"/>
      <c r="O103" s="1" t="s">
        <v>18</v>
      </c>
      <c r="W103" s="35"/>
      <c r="X103" s="35"/>
    </row>
    <row r="104" spans="1:24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24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2.5270000000000001E-2</v>
      </c>
      <c r="K105" s="9"/>
      <c r="L105" s="1"/>
      <c r="M105" s="9">
        <f>SUM(F105:J105)</f>
        <v>2.5270000000000001E-2</v>
      </c>
      <c r="N105" s="9"/>
      <c r="O105" s="1" t="s">
        <v>18</v>
      </c>
      <c r="W105" s="35"/>
      <c r="X105" s="35"/>
    </row>
    <row r="106" spans="1:24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24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24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0.2384</v>
      </c>
      <c r="K109" s="1"/>
      <c r="L109" s="1"/>
      <c r="M109" s="9">
        <f>SUM(F109:J109)</f>
        <v>0.2384</v>
      </c>
      <c r="N109" s="1"/>
      <c r="O109" s="1" t="s">
        <v>18</v>
      </c>
      <c r="W109" s="35"/>
      <c r="X109" s="35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4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4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24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24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24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24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1.17641</v>
      </c>
      <c r="K116" s="1"/>
      <c r="L116" s="1"/>
      <c r="M116" s="9">
        <f>SUM(F116:J116)</f>
        <v>1.49709</v>
      </c>
      <c r="N116" s="1"/>
      <c r="O116" s="9" t="s">
        <v>18</v>
      </c>
      <c r="W116" s="35"/>
      <c r="X116" s="35"/>
    </row>
    <row r="117" spans="1:24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24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2.5270000000000001E-2</v>
      </c>
      <c r="K118" s="1"/>
      <c r="L118" s="1"/>
      <c r="M118" s="9">
        <f>SUM(F118:J118)</f>
        <v>2.5270000000000001E-2</v>
      </c>
      <c r="N118" s="1"/>
      <c r="O118" s="1" t="s">
        <v>18</v>
      </c>
      <c r="W118" s="35"/>
      <c r="X118" s="35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24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24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24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24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24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24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0.2384</v>
      </c>
      <c r="K126" s="1"/>
      <c r="L126" s="1"/>
      <c r="M126" s="9">
        <f>SUM(F126:J126)</f>
        <v>0.2384</v>
      </c>
      <c r="N126" s="1"/>
      <c r="O126" s="1" t="s">
        <v>18</v>
      </c>
      <c r="W126" s="35"/>
      <c r="X126" s="35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126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128</v>
      </c>
      <c r="B130" s="1"/>
      <c r="C130" s="1"/>
      <c r="D130" s="1"/>
      <c r="E130" s="1"/>
      <c r="F130" s="1" t="s">
        <v>129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JUNE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5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5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5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5">
      <c r="A149" s="23" t="s">
        <v>64</v>
      </c>
      <c r="H149" s="8">
        <v>1041.92</v>
      </c>
      <c r="I149" s="23" t="s">
        <v>15</v>
      </c>
    </row>
    <row r="150" spans="1:15">
      <c r="A150" s="23" t="s">
        <v>65</v>
      </c>
      <c r="H150" s="8">
        <v>1041.92</v>
      </c>
      <c r="I150" s="23" t="s">
        <v>15</v>
      </c>
    </row>
    <row r="152" spans="1:15">
      <c r="A152" s="23" t="s">
        <v>37</v>
      </c>
    </row>
    <row r="153" spans="1:15">
      <c r="A153" s="23" t="s">
        <v>63</v>
      </c>
      <c r="H153" s="9">
        <v>8.7300000000000003E-2</v>
      </c>
      <c r="I153" s="23" t="s">
        <v>18</v>
      </c>
    </row>
    <row r="154" spans="1:15">
      <c r="A154" s="23" t="s">
        <v>64</v>
      </c>
      <c r="H154" s="9">
        <v>6.089E-2</v>
      </c>
      <c r="I154" s="23" t="s">
        <v>18</v>
      </c>
    </row>
    <row r="155" spans="1:15">
      <c r="A155" s="23" t="s">
        <v>65</v>
      </c>
      <c r="H155" s="9">
        <v>5.3699999999999998E-2</v>
      </c>
      <c r="I155" s="23" t="s">
        <v>18</v>
      </c>
    </row>
    <row r="157" spans="1:15">
      <c r="A157" s="23" t="s">
        <v>66</v>
      </c>
    </row>
    <row r="158" spans="1:15">
      <c r="A158" s="23" t="s">
        <v>67</v>
      </c>
      <c r="H158" s="9">
        <v>0.35</v>
      </c>
      <c r="I158" s="23" t="s">
        <v>18</v>
      </c>
    </row>
    <row r="159" spans="1:15">
      <c r="A159" s="23" t="s">
        <v>68</v>
      </c>
      <c r="H159" s="9">
        <v>0.35</v>
      </c>
      <c r="I159" s="23" t="s">
        <v>18</v>
      </c>
    </row>
    <row r="160" spans="1:15">
      <c r="A160" s="23" t="s">
        <v>69</v>
      </c>
      <c r="H160" s="9">
        <v>0.35</v>
      </c>
      <c r="I160" s="23" t="s">
        <v>18</v>
      </c>
    </row>
    <row r="161" spans="1:15">
      <c r="A161" s="23" t="s">
        <v>70</v>
      </c>
      <c r="H161" s="9">
        <v>0.35</v>
      </c>
      <c r="I161" s="23" t="s">
        <v>18</v>
      </c>
    </row>
    <row r="162" spans="1:15">
      <c r="A162" s="23" t="s">
        <v>71</v>
      </c>
      <c r="H162" s="9">
        <v>0.35</v>
      </c>
      <c r="I162" s="23" t="s">
        <v>18</v>
      </c>
    </row>
    <row r="163" spans="1:15">
      <c r="A163" s="23" t="s">
        <v>72</v>
      </c>
      <c r="H163" s="9">
        <v>0.35</v>
      </c>
      <c r="I163" s="23" t="s">
        <v>18</v>
      </c>
    </row>
    <row r="167" spans="1:15">
      <c r="E167" s="23" t="s">
        <v>130</v>
      </c>
    </row>
    <row r="168" spans="1:15">
      <c r="A168" s="23" t="s">
        <v>132</v>
      </c>
      <c r="E168" s="23" t="s">
        <v>131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0" t="str">
        <f>+A5</f>
        <v xml:space="preserve">            JUNE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0.30235000000000001</v>
      </c>
      <c r="K190" s="1"/>
      <c r="L190" s="1"/>
      <c r="M190" s="9">
        <f>SUM(F190:J190)</f>
        <v>1.2380599999999999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1.57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0.30235000000000001</v>
      </c>
      <c r="K201" s="1"/>
      <c r="L201" s="1"/>
      <c r="M201" s="9">
        <f>SUM(F201:J201)</f>
        <v>0.40473999999999999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0.51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6.3950000000000007E-2</v>
      </c>
      <c r="K211" s="1"/>
      <c r="L211" s="1"/>
      <c r="M211" s="9">
        <f>SUM(F211:J211)</f>
        <v>0.61677000000000004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0.2384</v>
      </c>
      <c r="K213" s="1"/>
      <c r="L213" s="1"/>
      <c r="M213" s="9">
        <f>(J213)</f>
        <v>0.2384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1.08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f>(J211)</f>
        <v>6.3950000000000007E-2</v>
      </c>
      <c r="K224" s="9"/>
      <c r="L224" s="1"/>
      <c r="M224" s="9">
        <f>(F224+J224)</f>
        <v>0.16750000000000001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0.2384</v>
      </c>
      <c r="K226" s="1"/>
      <c r="L226" s="1"/>
      <c r="M226" s="9">
        <f>SUM(F226:J226)</f>
        <v>0.2384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0.51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June 2023 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04-28-23</v>
      </c>
      <c r="B240" s="1"/>
      <c r="C240" s="1"/>
      <c r="D240" s="1"/>
      <c r="E240" s="1"/>
      <c r="F240" s="1" t="str">
        <f>+F130</f>
        <v>Superseding Filing Effective for the Billing of March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JUNE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0.2384</v>
      </c>
      <c r="K266" s="1"/>
      <c r="L266" s="1"/>
      <c r="M266" s="9">
        <f>SUM(F266:J266)</f>
        <v>0.2384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June 2023 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04-28-23</v>
      </c>
      <c r="B271" s="1"/>
      <c r="C271" s="1"/>
      <c r="D271" s="1"/>
      <c r="E271" s="1"/>
      <c r="F271" s="9" t="str">
        <f>+F240</f>
        <v>Superseding Filing Effective for the Billing of March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JUNE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9">
        <f>+H158</f>
        <v>0.35</v>
      </c>
      <c r="I296" s="23" t="s">
        <v>18</v>
      </c>
    </row>
    <row r="297" spans="1:9">
      <c r="A297" s="23" t="s">
        <v>68</v>
      </c>
      <c r="H297" s="9">
        <f t="shared" ref="H297:H301" si="0">+H159</f>
        <v>0.35</v>
      </c>
      <c r="I297" s="23" t="s">
        <v>18</v>
      </c>
    </row>
    <row r="298" spans="1:9">
      <c r="A298" s="23" t="s">
        <v>69</v>
      </c>
      <c r="H298" s="9">
        <f t="shared" si="0"/>
        <v>0.35</v>
      </c>
      <c r="I298" s="23" t="s">
        <v>18</v>
      </c>
    </row>
    <row r="299" spans="1:9">
      <c r="A299" s="23" t="s">
        <v>70</v>
      </c>
      <c r="H299" s="9">
        <f t="shared" si="0"/>
        <v>0.35</v>
      </c>
      <c r="I299" s="23" t="s">
        <v>18</v>
      </c>
    </row>
    <row r="300" spans="1:9">
      <c r="A300" s="23" t="s">
        <v>71</v>
      </c>
      <c r="H300" s="9">
        <f t="shared" si="0"/>
        <v>0.35</v>
      </c>
      <c r="I300" s="23" t="s">
        <v>18</v>
      </c>
    </row>
    <row r="301" spans="1:9">
      <c r="A301" s="23" t="s">
        <v>72</v>
      </c>
      <c r="H301" s="9">
        <f t="shared" si="0"/>
        <v>0.35</v>
      </c>
      <c r="I301" s="23" t="s">
        <v>18</v>
      </c>
    </row>
    <row r="304" spans="1:9">
      <c r="F304" s="35" t="str">
        <f>+E167</f>
        <v>This Filing Effective for the Billing Month of June 2023 - Subject to Refund</v>
      </c>
    </row>
    <row r="305" spans="1:15">
      <c r="A305" s="23" t="str">
        <f>+A168</f>
        <v>FILED 05-24-2023</v>
      </c>
      <c r="F305" s="35" t="str">
        <f>+E168</f>
        <v>Superseding Filing Effective for the Billing Month of May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4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2023-02-28T18:44:52Z</cp:lastPrinted>
  <dcterms:created xsi:type="dcterms:W3CDTF">2019-09-04T20:38:44Z</dcterms:created>
  <dcterms:modified xsi:type="dcterms:W3CDTF">2023-05-25T19:14:51Z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2023-05-25T19:14:15Z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a123f89c-8dcd-4d85-a768-7148c76ca021</vt:lpwstr>
  </property>
  <property fmtid="{D5CDD505-2E9C-101B-9397-08002B2CF9AE}" pid="10" name="MSIP_Label_ed3826ce-7c18-471d-9596-93de5bae332e_ContentBits">
    <vt:lpwstr>0</vt:lpwstr>
  </property>
</Properties>
</file>