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orkgroups\GAS\VNG\Common\Rates &amp; Regulatory\Other\Monthly Rate Distribution\Website 2023\"/>
    </mc:Choice>
  </mc:AlternateContent>
  <xr:revisionPtr revIDLastSave="0" documentId="8_{1EC21439-5481-4029-B81E-7493F05D77B2}" xr6:coauthVersionLast="47" xr6:coauthVersionMax="47" xr10:uidLastSave="{00000000-0000-0000-0000-000000000000}"/>
  <bookViews>
    <workbookView xWindow="-108" yWindow="-108" windowWidth="23256" windowHeight="12576" xr2:uid="{EA9487BC-C5CF-4A40-95E6-08EA2216C778}"/>
  </bookViews>
  <sheets>
    <sheet name="Aug 23 Websit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7" i="5" l="1"/>
  <c r="H298" i="5"/>
  <c r="H299" i="5"/>
  <c r="H300" i="5"/>
  <c r="H301" i="5"/>
  <c r="H296" i="5"/>
  <c r="J226" i="5" l="1"/>
  <c r="J224" i="5"/>
  <c r="J201" i="5"/>
  <c r="J126" i="5"/>
  <c r="J118" i="5"/>
  <c r="J116" i="5"/>
  <c r="F73" i="5"/>
  <c r="F72" i="5"/>
  <c r="D72" i="5"/>
  <c r="D73" i="5" s="1"/>
  <c r="D53" i="5"/>
  <c r="F52" i="5"/>
  <c r="F53" i="5" s="1"/>
  <c r="D52" i="5"/>
  <c r="F42" i="5"/>
  <c r="D42" i="5"/>
  <c r="F25" i="5"/>
  <c r="D25" i="5"/>
  <c r="H211" i="5" l="1"/>
  <c r="F224" i="5"/>
  <c r="F222" i="5"/>
  <c r="F116" i="5"/>
  <c r="L78" i="5" l="1"/>
  <c r="M78" i="5" s="1"/>
  <c r="L71" i="5"/>
  <c r="M71" i="5" s="1"/>
  <c r="M68" i="5"/>
  <c r="L63" i="5"/>
  <c r="M63" i="5" s="1"/>
  <c r="M60" i="5"/>
  <c r="L53" i="5"/>
  <c r="M53" i="5" s="1"/>
  <c r="M48" i="5"/>
  <c r="L42" i="5"/>
  <c r="M42" i="5" s="1"/>
  <c r="L41" i="5"/>
  <c r="M41" i="5" s="1"/>
  <c r="M38" i="5"/>
  <c r="L33" i="5"/>
  <c r="M33" i="5" s="1"/>
  <c r="M30" i="5"/>
  <c r="L52" i="5"/>
  <c r="M52" i="5" s="1"/>
  <c r="L25" i="5"/>
  <c r="M25" i="5" s="1"/>
  <c r="M22" i="5"/>
  <c r="L16" i="5"/>
  <c r="M16" i="5" s="1"/>
  <c r="M13" i="5"/>
  <c r="A92" i="5"/>
  <c r="L51" i="5" l="1"/>
  <c r="M51" i="5" s="1"/>
  <c r="L73" i="5"/>
  <c r="M73" i="5" s="1"/>
  <c r="L72" i="5"/>
  <c r="M72" i="5" s="1"/>
  <c r="M222" i="5"/>
  <c r="M213" i="5"/>
  <c r="M211" i="5"/>
  <c r="M215" i="5" s="1"/>
  <c r="M224" i="5"/>
  <c r="M209" i="5"/>
  <c r="M201" i="5"/>
  <c r="M203" i="5" s="1"/>
  <c r="M199" i="5"/>
  <c r="M190" i="5"/>
  <c r="M192" i="5" s="1"/>
  <c r="M188" i="5"/>
  <c r="F239" i="5"/>
  <c r="F270" i="5" s="1"/>
  <c r="A240" i="5"/>
  <c r="A271" i="5" s="1"/>
  <c r="M126" i="5"/>
  <c r="M123" i="5"/>
  <c r="M122" i="5"/>
  <c r="M121" i="5"/>
  <c r="M118" i="5"/>
  <c r="M116" i="5"/>
  <c r="M114" i="5"/>
  <c r="M109" i="5"/>
  <c r="M107" i="5"/>
  <c r="M105" i="5"/>
  <c r="M103" i="5"/>
  <c r="M101" i="5"/>
  <c r="F240" i="5"/>
  <c r="F271" i="5" s="1"/>
  <c r="A178" i="5"/>
  <c r="A251" i="5" s="1"/>
  <c r="A140" i="5"/>
  <c r="F305" i="5"/>
  <c r="F304" i="5"/>
  <c r="J266" i="5"/>
  <c r="M266" i="5" s="1"/>
  <c r="M264" i="5"/>
  <c r="M262" i="5"/>
  <c r="M260" i="5"/>
  <c r="A305" i="5"/>
  <c r="M226" i="5" l="1"/>
  <c r="M228" i="5" s="1"/>
  <c r="A27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4" authorId="0" shapeId="0" xr:uid="{ECC3D19B-2EC5-4697-925B-1A4660FD69CA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<sst xmlns="http://schemas.openxmlformats.org/spreadsheetml/2006/main" count="327" uniqueCount="134">
  <si>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</si>
  <si>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</si>
  <si>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</si>
  <si>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</si>
  <si>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</si>
  <si>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</si>
  <si>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</si>
  <si>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</si>
  <si>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</si>
  <si>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</si>
  <si>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</si>
  <si>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</si>
  <si>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</si>
  <si>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</si>
  <si>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</si>
  <si>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</si>
  <si>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</si>
  <si>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</si>
  <si>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</si>
  <si>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</si>
  <si>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</si>
  <si>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</si>
  <si>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</si>
  <si>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</si>
  <si>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</si>
  <si>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</si>
  <si>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</si>
  <si>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</si>
  <si>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</si>
  <si>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</si>
  <si>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</si>
  <si>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</si>
  <si>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</si>
  <si>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</si>
  <si>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</si>
  <si>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</si>
  <si>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</si>
  <si>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</si>
  <si>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</si>
  <si>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</si>
  <si>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</si>
  <si>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</si>
  <si>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</si>
  <si>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</si>
  <si>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</si>
  <si>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</si>
  <si>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</si>
  <si>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</si>
  <si>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</si>
  <si>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</si>
  <si>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</si>
  <si>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</si>
  <si>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</si>
  <si>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</si>
  <si>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</si>
  <si>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</si>
  <si>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</si>
  <si>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</si>
  <si>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</si>
  <si>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</si>
  <si>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</si>
  <si>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</si>
  <si>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</si>
  <si>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</si>
  <si>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</si>
  <si>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</si>
  <si>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</si>
  <si>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</si>
  <si>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</si>
  <si>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</si>
  <si>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</si>
  <si>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</si>
  <si>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</si>
  <si>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As Contracted</t>
  </si>
  <si>
    <t>*  Schedule 3 and Schedule 4 A/C rates effective  May through September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</si>
  <si>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</si>
  <si>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</si>
  <si>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MSA</t>
  </si>
  <si>
    <t xml:space="preserve">**Conversion factor 1.2667 </t>
  </si>
  <si>
    <t>Charge and Commodity Chg</t>
  </si>
  <si>
    <t xml:space="preserve">Customer Charge: </t>
  </si>
  <si>
    <t>SCHEDULE 16- NEW FACILITIES INTERRUPTIBLE GAS DELIVERY SERVICE</t>
  </si>
  <si>
    <t>Monthly Minimum  Charge:</t>
  </si>
  <si>
    <t>PAGE 3</t>
  </si>
  <si>
    <t>PAGE 6</t>
  </si>
  <si>
    <t>CARE</t>
  </si>
  <si>
    <t>DELIVERY</t>
  </si>
  <si>
    <t>STATION</t>
  </si>
  <si>
    <t>CHARGE</t>
  </si>
  <si>
    <t xml:space="preserve">                    VIRGINIA NATURAL GAS</t>
  </si>
  <si>
    <t xml:space="preserve">                                                                   SCHEDULE OF RATES AND CHARGES</t>
  </si>
  <si>
    <t xml:space="preserve"> MISCELLANEOUS SERVICES</t>
  </si>
  <si>
    <t>PAGE 7</t>
  </si>
  <si>
    <t>Monthly Facility Charge Factor:</t>
  </si>
  <si>
    <t>Monthly Maintenance Charge Factor: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</si>
  <si>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</si>
  <si>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</si>
  <si>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</si>
  <si>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</si>
  <si>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</si>
  <si>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</si>
  <si>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</si>
  <si>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</si>
  <si>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</si>
  <si>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</si>
  <si>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</si>
  <si>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</si>
  <si>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</si>
  <si>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</si>
  <si>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</si>
  <si>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</si>
  <si>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</si>
  <si>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</si>
  <si>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</si>
  <si>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</si>
  <si>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</si>
  <si>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Tampering Charge</t>
  </si>
  <si>
    <t>$93.00</t>
  </si>
  <si>
    <t>Filed:  09/14/2021</t>
  </si>
  <si>
    <t xml:space="preserve">This Filing Effective October 1, 2021  </t>
  </si>
  <si>
    <t>Superseding Filing Effective For the Billing Month of January 2018</t>
  </si>
  <si>
    <t xml:space="preserve">Delivery Rate: </t>
  </si>
  <si>
    <t>1.20%  Per Month</t>
  </si>
  <si>
    <t xml:space="preserve"> .38%   Per Month</t>
  </si>
  <si>
    <t>This Filing Effective for the Billing Month of June 2023  Subject to Refund</t>
  </si>
  <si>
    <t>FILED 04-28-23</t>
  </si>
  <si>
    <t>Superseding Filing Effective for the Billing of March 2023 Subject to Refund</t>
  </si>
  <si>
    <t xml:space="preserve">            AUGUST 2023</t>
  </si>
  <si>
    <t>FILED 07-12-23</t>
  </si>
  <si>
    <t>This Filing Effective for the Billing Month of August 2023  Subject to Refund</t>
  </si>
  <si>
    <t>Superseding Filing Effective for the Billing of July 2023 Subject to Refund</t>
  </si>
  <si>
    <t>FILED 07-28-2023</t>
  </si>
  <si>
    <t>This Filing Effective for the Billing Month of August 2023 - Subject to Refund</t>
  </si>
  <si>
    <t>Superseding Filing Effective for the Billing Month of July 2023 - Subject to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</si>
</sst>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$-409]#,##0.00"/>
    <numFmt numFmtId="165" formatCode="[$$-409]#,##0.00000"/>
    <numFmt numFmtId="166" formatCode="&quot;$&quot;#,##0.00"/>
    <numFmt numFmtId="167" formatCode="_(&quot;$&quot;* #,##0.00000_);_(&quot;$&quot;* \(#,##0.00000\);_(&quot;$&quot;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 MT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u/>
      <sz val="16"/>
      <name val="Arial"/>
      <family val="2"/>
    </font>
    <font>
      <b/>
      <u/>
      <sz val="16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20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1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54">
    <xf numFmtId="0" fontId="0" fillId="0" borderId="0" xfId="0"/>
    <xf numFmtId="0" fontId="7" fillId="0" borderId="0" xfId="6" applyFont="1"/>
    <xf numFmtId="0" fontId="8" fillId="0" borderId="0" xfId="6" applyFont="1" applyAlignment="1">
      <alignment horizontal="centerContinuous"/>
    </xf>
    <xf numFmtId="0" fontId="9" fillId="0" borderId="0" xfId="6" applyFont="1"/>
    <xf numFmtId="0" fontId="7" fillId="0" borderId="0" xfId="6" applyFont="1" applyAlignment="1">
      <alignment horizontal="centerContinuous"/>
    </xf>
    <xf numFmtId="0" fontId="7" fillId="0" borderId="1" xfId="6" applyFont="1" applyBorder="1"/>
    <xf numFmtId="0" fontId="8" fillId="0" borderId="0" xfId="6" applyFont="1"/>
    <xf numFmtId="0" fontId="7" fillId="0" borderId="0" xfId="6" applyFont="1" applyAlignment="1">
      <alignment horizontal="center"/>
    </xf>
    <xf numFmtId="164" fontId="7" fillId="0" borderId="0" xfId="6" applyNumberFormat="1" applyFont="1"/>
    <xf numFmtId="165" fontId="7" fillId="0" borderId="0" xfId="6" applyNumberFormat="1" applyFont="1"/>
    <xf numFmtId="165" fontId="7" fillId="0" borderId="0" xfId="6" applyNumberFormat="1" applyFont="1" applyProtection="1">
      <protection locked="0"/>
    </xf>
    <xf numFmtId="166" fontId="7" fillId="0" borderId="0" xfId="6" applyNumberFormat="1" applyFont="1"/>
    <xf numFmtId="0" fontId="11" fillId="0" borderId="0" xfId="6" applyFont="1"/>
    <xf numFmtId="0" fontId="9" fillId="0" borderId="0" xfId="6" quotePrefix="1" applyFont="1"/>
    <xf numFmtId="0" fontId="12" fillId="0" borderId="0" xfId="6" applyFont="1"/>
    <xf numFmtId="0" fontId="8" fillId="0" borderId="1" xfId="6" applyFont="1" applyBorder="1" applyAlignment="1">
      <alignment horizontal="centerContinuous"/>
    </xf>
    <xf numFmtId="0" fontId="7" fillId="0" borderId="1" xfId="6" applyFont="1" applyBorder="1" applyAlignment="1">
      <alignment horizontal="centerContinuous"/>
    </xf>
    <xf numFmtId="0" fontId="13" fillId="0" borderId="0" xfId="6" applyFont="1"/>
    <xf numFmtId="165" fontId="7" fillId="0" borderId="0" xfId="6" applyNumberFormat="1" applyFont="1" applyAlignment="1">
      <alignment horizontal="center"/>
    </xf>
    <xf numFmtId="10" fontId="7" fillId="0" borderId="0" xfId="6" applyNumberFormat="1" applyFont="1"/>
    <xf numFmtId="0" fontId="13" fillId="0" borderId="0" xfId="6" applyFont="1" applyAlignment="1">
      <alignment horizontal="center"/>
    </xf>
    <xf numFmtId="0" fontId="7" fillId="0" borderId="0" xfId="6" applyFont="1" applyAlignment="1">
      <alignment horizontal="right"/>
    </xf>
    <xf numFmtId="0" fontId="16" fillId="0" borderId="0" xfId="6" applyFont="1" applyAlignment="1">
      <alignment horizontal="centerContinuous"/>
    </xf>
    <xf numFmtId="0" fontId="17" fillId="0" borderId="0" xfId="0" applyFont="1"/>
    <xf numFmtId="0" fontId="9" fillId="0" borderId="0" xfId="6" applyFont="1" applyAlignment="1">
      <alignment horizontal="centerContinuous"/>
    </xf>
    <xf numFmtId="17" fontId="16" fillId="0" borderId="0" xfId="6" applyNumberFormat="1" applyFont="1" applyAlignment="1">
      <alignment horizontal="centerContinuous"/>
    </xf>
    <xf numFmtId="0" fontId="16" fillId="0" borderId="0" xfId="6" applyFont="1"/>
    <xf numFmtId="0" fontId="9" fillId="0" borderId="0" xfId="6" applyFont="1" applyAlignment="1">
      <alignment horizontal="center"/>
    </xf>
    <xf numFmtId="0" fontId="16" fillId="0" borderId="1" xfId="6" applyFont="1" applyBorder="1" applyAlignment="1">
      <alignment horizontal="centerContinuous"/>
    </xf>
    <xf numFmtId="0" fontId="9" fillId="0" borderId="1" xfId="6" applyFont="1" applyBorder="1" applyAlignment="1">
      <alignment horizontal="centerContinuous"/>
    </xf>
    <xf numFmtId="0" fontId="18" fillId="0" borderId="0" xfId="6" applyFont="1"/>
    <xf numFmtId="0" fontId="18" fillId="0" borderId="0" xfId="6" applyFont="1" applyAlignment="1">
      <alignment horizontal="center"/>
    </xf>
    <xf numFmtId="0" fontId="7" fillId="0" borderId="0" xfId="6" applyFont="1" applyAlignment="1">
      <alignment horizontal="left"/>
    </xf>
    <xf numFmtId="0" fontId="8" fillId="0" borderId="2" xfId="6" applyFont="1" applyBorder="1" applyAlignment="1">
      <alignment horizontal="centerContinuous"/>
    </xf>
    <xf numFmtId="0" fontId="7" fillId="0" borderId="2" xfId="6" applyFont="1" applyBorder="1" applyAlignment="1">
      <alignment horizontal="centerContinuous"/>
    </xf>
    <xf numFmtId="165" fontId="17" fillId="0" borderId="0" xfId="0" applyNumberFormat="1" applyFont="1"/>
    <xf numFmtId="0" fontId="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centerContinuous"/>
    </xf>
    <xf numFmtId="17" fontId="8" fillId="0" borderId="0" xfId="0" applyNumberFormat="1" applyFont="1" applyAlignment="1">
      <alignment horizontal="centerContinuous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9" fillId="0" borderId="4" xfId="0" applyFont="1" applyBorder="1"/>
    <xf numFmtId="0" fontId="1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2" fontId="7" fillId="0" borderId="0" xfId="0" applyNumberFormat="1" applyFont="1" applyProtection="1">
      <protection locked="0"/>
    </xf>
    <xf numFmtId="0" fontId="7" fillId="0" borderId="0" xfId="0" quotePrefix="1" applyFont="1" applyProtection="1">
      <protection locked="0"/>
    </xf>
    <xf numFmtId="17" fontId="8" fillId="0" borderId="0" xfId="6" applyNumberFormat="1" applyFont="1" applyAlignment="1">
      <alignment horizontal="centerContinuous"/>
    </xf>
    <xf numFmtId="0" fontId="7" fillId="0" borderId="0" xfId="6" quotePrefix="1" applyFont="1"/>
    <xf numFmtId="167" fontId="17" fillId="0" borderId="0" xfId="18" applyNumberFormat="1" applyFont="1"/>
    <xf numFmtId="165" fontId="10" fillId="0" borderId="0" xfId="19" applyNumberFormat="1" applyFont="1" applyFill="1" applyAlignment="1"/>
  </cellXfs>
  <cellStyles count="20">
    <cellStyle name="40% - Accent1 2" xfId="3" xr:uid="{3DE3D00F-C2F4-4D85-9494-D6C173C68BB3}"/>
    <cellStyle name="40% - Accent1 2 2" xfId="11" xr:uid="{8827195D-7BDF-4D9B-976E-17E7ECA5461F}"/>
    <cellStyle name="40% - Accent1 2 3" xfId="12" xr:uid="{3D82E56E-966A-45E5-9F47-0231BBB0D1C2}"/>
    <cellStyle name="40% - Accent1 2 3 2" xfId="2" xr:uid="{BA7D0B74-D7CE-404F-B47E-ABEA4907F5FD}"/>
    <cellStyle name="40% - Accent1 2 3 2 2" xfId="13" xr:uid="{870B7E45-D88D-4B47-891F-ED539773BBC7}"/>
    <cellStyle name="40% - Accent1 2 3 2 2 2" xfId="7" xr:uid="{795C6920-E129-4A4C-8190-96A8ED5F9064}"/>
    <cellStyle name="40% - Accent1 2 3 2 2 2 10 2" xfId="19" xr:uid="{C00617CF-1AC7-4764-94CA-5FA65A1EE723}"/>
    <cellStyle name="40% - Accent1 2 3 2 2 2 16" xfId="17" xr:uid="{D7D1760C-AE96-4CFE-BD96-46AE12B24A06}"/>
    <cellStyle name="40% - Accent1 2 3 2 2 2 6" xfId="16" xr:uid="{9AC6D97B-25BE-4676-9E43-F6435C289864}"/>
    <cellStyle name="40% - Accent1 3" xfId="10" xr:uid="{903EDCE0-086C-438D-BB61-AA01AFD0ED6D}"/>
    <cellStyle name="Currency" xfId="18" builtinId="4"/>
    <cellStyle name="Normal" xfId="0" builtinId="0"/>
    <cellStyle name="Normal 13" xfId="14" xr:uid="{EB6E5678-C21E-427F-90E0-40A49B5A7796}"/>
    <cellStyle name="Normal 2" xfId="1" xr:uid="{44FF44CC-68A7-4F1D-A8F1-392E2BE37D17}"/>
    <cellStyle name="Normal 2 2" xfId="4" xr:uid="{AEA07F73-C618-4E56-BC86-62A9353DF573}"/>
    <cellStyle name="Normal 2 2 2" xfId="6" xr:uid="{4B97AB88-91F2-427A-961A-0631C5B82B74}"/>
    <cellStyle name="Normal 3" xfId="5" xr:uid="{FD22F15E-F19E-4506-B29B-191C9995F9B2}"/>
    <cellStyle name="Normal 3 2" xfId="9" xr:uid="{14B4A964-918A-4E02-B9B4-B65A5E548CE7}"/>
    <cellStyle name="Normal 4" xfId="8" xr:uid="{0E2806F9-8FA9-4344-ADBA-8D63B0686B55}"/>
    <cellStyle name="Normal 4 2" xfId="15" xr:uid="{B0DBD9EC-CC1B-43DD-B022-14DF65605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8A1E-0626-43ED-ACF2-9CC2DF8CFE26}">
  <sheetPr>
    <pageSetUpPr fitToPage="1"/>
  </sheetPr>
  <dimension ref="A1:X355"/>
  <sheetViews>
    <sheetView tabSelected="1" zoomScale="60" zoomScaleNormal="60" workbookViewId="0"/>
  </sheetViews>
  <sheetFormatPr defaultColWidth="8.88671875" defaultRowHeight="20.399999999999999"/>
  <cols>
    <col min="1" max="1" width="42.6640625" style="23" customWidth="1"/>
    <col min="2" max="2" width="17.88671875" style="23" customWidth="1"/>
    <col min="3" max="3" width="19.5546875" style="23" customWidth="1"/>
    <col min="4" max="4" width="15.44140625" style="23" customWidth="1"/>
    <col min="5" max="6" width="15.6640625" style="23" customWidth="1"/>
    <col min="7" max="7" width="8.88671875" style="23"/>
    <col min="8" max="8" width="16.5546875" style="23" customWidth="1"/>
    <col min="9" max="9" width="8.33203125" style="23" customWidth="1"/>
    <col min="10" max="10" width="16.88671875" style="23" customWidth="1"/>
    <col min="11" max="11" width="8.88671875" style="23"/>
    <col min="12" max="12" width="16.44140625" style="23" customWidth="1"/>
    <col min="13" max="13" width="24" style="23" customWidth="1"/>
    <col min="14" max="14" width="8.88671875" style="23"/>
    <col min="15" max="15" width="12.109375" style="23" customWidth="1"/>
    <col min="16" max="18" width="8.88671875" style="23"/>
    <col min="19" max="19" width="15.88671875" style="23" bestFit="1" customWidth="1"/>
    <col min="20" max="20" width="16.33203125" style="23" customWidth="1"/>
    <col min="21" max="22" width="8.88671875" style="23"/>
    <col min="23" max="23" width="16.44140625" style="23" customWidth="1"/>
    <col min="24" max="24" width="14" style="23" customWidth="1"/>
    <col min="25" max="16384" width="8.88671875" style="23"/>
  </cols>
  <sheetData>
    <row r="1" spans="1:24" ht="21">
      <c r="A1" s="2"/>
      <c r="B1" s="1"/>
      <c r="C1" s="1"/>
      <c r="D1" s="1"/>
      <c r="E1" s="1"/>
      <c r="F1" s="2"/>
      <c r="G1" s="1"/>
      <c r="H1" s="1"/>
      <c r="I1" s="1"/>
      <c r="J1" s="1"/>
      <c r="K1" s="1"/>
      <c r="L1" s="4"/>
      <c r="M1" s="4"/>
      <c r="N1" s="4"/>
      <c r="O1" s="4"/>
      <c r="P1" s="4"/>
      <c r="Q1" s="4"/>
    </row>
    <row r="2" spans="1:24">
      <c r="A2" s="1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4"/>
      <c r="N2" s="4"/>
      <c r="O2" s="4"/>
      <c r="P2" s="4"/>
      <c r="Q2" s="4"/>
    </row>
    <row r="3" spans="1:24" ht="21">
      <c r="A3" s="2" t="s">
        <v>0</v>
      </c>
      <c r="B3" s="2"/>
      <c r="C3" s="2"/>
      <c r="D3" s="2"/>
      <c r="E3" s="2"/>
      <c r="F3" s="2"/>
      <c r="G3" s="2"/>
      <c r="H3" s="2"/>
      <c r="I3" s="2"/>
      <c r="J3" s="4"/>
      <c r="K3" s="4"/>
      <c r="L3" s="4"/>
      <c r="M3" s="4"/>
      <c r="N3" s="4"/>
      <c r="O3" s="4"/>
      <c r="P3" s="3"/>
    </row>
    <row r="4" spans="1:24" ht="21">
      <c r="A4" s="2" t="s">
        <v>1</v>
      </c>
      <c r="B4" s="2"/>
      <c r="C4" s="2"/>
      <c r="D4" s="2"/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3"/>
    </row>
    <row r="5" spans="1:24" ht="21.6" thickBot="1">
      <c r="A5" s="2" t="s">
        <v>127</v>
      </c>
      <c r="B5" s="2"/>
      <c r="C5" s="2"/>
      <c r="D5" s="2"/>
      <c r="E5" s="2"/>
      <c r="F5" s="2"/>
      <c r="G5" s="2"/>
      <c r="H5" s="2"/>
      <c r="I5" s="2"/>
      <c r="J5" s="4"/>
      <c r="K5" s="4"/>
      <c r="L5" s="4"/>
      <c r="M5" s="4"/>
      <c r="N5" s="4"/>
      <c r="O5" s="4" t="s">
        <v>2</v>
      </c>
      <c r="P5" s="3"/>
    </row>
    <row r="6" spans="1:2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"/>
    </row>
    <row r="7" spans="1:24" ht="21">
      <c r="A7" s="6"/>
      <c r="B7" s="7" t="s">
        <v>3</v>
      </c>
      <c r="C7" s="1"/>
      <c r="D7" s="7" t="s">
        <v>4</v>
      </c>
      <c r="E7" s="1"/>
      <c r="F7" s="1"/>
      <c r="G7" s="1"/>
      <c r="H7" s="1"/>
      <c r="I7" s="1"/>
      <c r="J7" s="1"/>
      <c r="K7" s="1"/>
      <c r="L7" s="7" t="s">
        <v>5</v>
      </c>
      <c r="M7" s="7" t="s">
        <v>6</v>
      </c>
      <c r="N7" s="1"/>
      <c r="O7" s="1"/>
      <c r="P7" s="3"/>
    </row>
    <row r="8" spans="1:24">
      <c r="A8" s="1"/>
      <c r="B8" s="7" t="s">
        <v>7</v>
      </c>
      <c r="C8" s="1"/>
      <c r="D8" s="7" t="s">
        <v>8</v>
      </c>
      <c r="E8" s="1"/>
      <c r="F8" s="7" t="s">
        <v>9</v>
      </c>
      <c r="G8" s="1"/>
      <c r="H8" s="7" t="s">
        <v>77</v>
      </c>
      <c r="I8" s="1"/>
      <c r="J8" s="7"/>
      <c r="K8" s="1"/>
      <c r="L8" s="7" t="s">
        <v>10</v>
      </c>
      <c r="M8" s="7" t="s">
        <v>11</v>
      </c>
      <c r="N8" s="1"/>
      <c r="O8" s="1"/>
      <c r="P8" s="3"/>
    </row>
    <row r="9" spans="1:24">
      <c r="A9" s="1"/>
      <c r="B9" s="1"/>
      <c r="C9" s="1"/>
      <c r="D9" s="1"/>
      <c r="E9" s="8"/>
      <c r="F9" s="8"/>
      <c r="G9" s="1"/>
      <c r="H9" s="1"/>
      <c r="I9" s="1"/>
      <c r="J9" s="9"/>
      <c r="K9" s="1"/>
      <c r="L9" s="1"/>
      <c r="M9" s="8"/>
      <c r="N9" s="1"/>
      <c r="O9" s="1"/>
      <c r="P9" s="3"/>
    </row>
    <row r="10" spans="1:2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3"/>
    </row>
    <row r="11" spans="1:24" ht="21">
      <c r="A11" s="6" t="s">
        <v>12</v>
      </c>
      <c r="B11" s="1"/>
      <c r="C11" s="1"/>
      <c r="D11" s="1"/>
      <c r="E11" s="10"/>
      <c r="F11" s="9"/>
      <c r="G11" s="9"/>
      <c r="H11" s="1"/>
      <c r="I11" s="1"/>
      <c r="J11" s="10"/>
      <c r="K11" s="1"/>
      <c r="L11" s="1"/>
      <c r="M11" s="9"/>
      <c r="N11" s="1"/>
      <c r="O11" s="1"/>
      <c r="P11" s="3"/>
    </row>
    <row r="12" spans="1:24">
      <c r="A12" s="1"/>
      <c r="B12" s="1"/>
      <c r="C12" s="1"/>
      <c r="D12" s="1"/>
      <c r="E12" s="1"/>
      <c r="F12" s="9"/>
      <c r="G12" s="9"/>
      <c r="H12" s="1"/>
      <c r="I12" s="1"/>
      <c r="J12" s="1"/>
      <c r="K12" s="1"/>
      <c r="L12" s="1"/>
      <c r="M12" s="9"/>
      <c r="N12" s="1"/>
      <c r="O12" s="9"/>
      <c r="P12" s="3"/>
    </row>
    <row r="13" spans="1:24">
      <c r="A13" s="1" t="s">
        <v>13</v>
      </c>
      <c r="B13" s="11">
        <v>15.09</v>
      </c>
      <c r="C13" s="1"/>
      <c r="D13" s="1"/>
      <c r="E13" s="1"/>
      <c r="F13" s="9"/>
      <c r="G13" s="9"/>
      <c r="H13" s="1"/>
      <c r="I13" s="1"/>
      <c r="J13" s="10"/>
      <c r="K13" s="1"/>
      <c r="L13" s="7" t="s">
        <v>14</v>
      </c>
      <c r="M13" s="8">
        <f>SUM(B13:L13)</f>
        <v>15.09</v>
      </c>
      <c r="N13" s="1"/>
      <c r="O13" s="1" t="s">
        <v>15</v>
      </c>
      <c r="P13" s="3"/>
    </row>
    <row r="14" spans="1:24">
      <c r="A14" s="1"/>
      <c r="B14" s="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9"/>
      <c r="P14" s="3"/>
    </row>
    <row r="15" spans="1:24">
      <c r="A15" s="1" t="s">
        <v>16</v>
      </c>
      <c r="B15" s="1"/>
      <c r="C15" s="1"/>
      <c r="D15" s="1"/>
      <c r="E15" s="9"/>
      <c r="F15" s="9"/>
      <c r="G15" s="1"/>
      <c r="H15" s="1"/>
      <c r="I15" s="1"/>
      <c r="J15" s="9"/>
      <c r="K15" s="1"/>
      <c r="L15" s="1"/>
      <c r="M15" s="9"/>
      <c r="N15" s="1"/>
      <c r="O15" s="1"/>
      <c r="P15" s="3"/>
    </row>
    <row r="16" spans="1:24">
      <c r="A16" s="1" t="s">
        <v>17</v>
      </c>
      <c r="B16" s="9">
        <v>0.89020999999999995</v>
      </c>
      <c r="C16" s="9"/>
      <c r="D16" s="9">
        <v>0.53766000000000003</v>
      </c>
      <c r="E16" s="9"/>
      <c r="F16" s="9">
        <v>8.8999999999999995E-4</v>
      </c>
      <c r="G16" s="9"/>
      <c r="H16" s="9">
        <v>0</v>
      </c>
      <c r="I16" s="9"/>
      <c r="J16" s="9"/>
      <c r="K16" s="9"/>
      <c r="L16" s="9">
        <f>SUM(D16:J16)</f>
        <v>0.53854999999999997</v>
      </c>
      <c r="M16" s="9">
        <f>B16+L16</f>
        <v>1.42876</v>
      </c>
      <c r="N16" s="1"/>
      <c r="O16" s="9" t="s">
        <v>18</v>
      </c>
      <c r="P16" s="3"/>
      <c r="S16" s="52"/>
      <c r="T16" s="52"/>
      <c r="W16" s="35"/>
      <c r="X16" s="35"/>
    </row>
    <row r="17" spans="1:24">
      <c r="A17" s="1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"/>
      <c r="O17" s="9"/>
      <c r="P17" s="3"/>
    </row>
    <row r="18" spans="1:24" ht="21">
      <c r="A18" s="1" t="s">
        <v>85</v>
      </c>
      <c r="B18" s="9"/>
      <c r="C18" s="9"/>
      <c r="D18" s="53"/>
      <c r="E18" s="9"/>
      <c r="F18" s="9"/>
      <c r="G18" s="9"/>
      <c r="H18" s="9"/>
      <c r="I18" s="9"/>
      <c r="J18" s="9"/>
      <c r="K18" s="9"/>
      <c r="L18" s="9"/>
      <c r="M18" s="9">
        <v>0.13</v>
      </c>
      <c r="N18" s="51"/>
      <c r="O18" s="9" t="s">
        <v>18</v>
      </c>
      <c r="P18" s="3"/>
    </row>
    <row r="19" spans="1:24" ht="21">
      <c r="A19" s="1"/>
      <c r="B19" s="9"/>
      <c r="C19" s="9"/>
      <c r="D19" s="53"/>
      <c r="E19" s="9"/>
      <c r="F19" s="9"/>
      <c r="G19" s="9"/>
      <c r="H19" s="9"/>
      <c r="I19" s="9"/>
      <c r="J19" s="9"/>
      <c r="K19" s="9"/>
      <c r="L19" s="9"/>
      <c r="M19" s="9"/>
      <c r="N19" s="1"/>
      <c r="O19" s="1"/>
      <c r="P19" s="3"/>
    </row>
    <row r="20" spans="1:24" ht="21">
      <c r="A20" s="6" t="s">
        <v>19</v>
      </c>
      <c r="B20" s="9"/>
      <c r="C20" s="9"/>
      <c r="D20" s="53"/>
      <c r="E20" s="9"/>
      <c r="F20" s="9"/>
      <c r="G20" s="9"/>
      <c r="H20" s="9"/>
      <c r="I20" s="9"/>
      <c r="J20" s="9"/>
      <c r="K20" s="9"/>
      <c r="L20" s="9"/>
      <c r="M20" s="9"/>
      <c r="N20" s="1"/>
      <c r="O20" s="1"/>
      <c r="P20" s="3"/>
    </row>
    <row r="21" spans="1:24">
      <c r="A21" s="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"/>
      <c r="O21" s="1"/>
      <c r="P21" s="3"/>
    </row>
    <row r="22" spans="1:24">
      <c r="A22" s="1" t="s">
        <v>13</v>
      </c>
      <c r="B22" s="8">
        <v>5.77</v>
      </c>
      <c r="C22" s="9"/>
      <c r="D22" s="9"/>
      <c r="E22" s="9"/>
      <c r="F22" s="9"/>
      <c r="G22" s="9"/>
      <c r="H22" s="9"/>
      <c r="I22" s="9"/>
      <c r="J22" s="9"/>
      <c r="K22" s="9"/>
      <c r="L22" s="7" t="s">
        <v>14</v>
      </c>
      <c r="M22" s="8">
        <f>+B22</f>
        <v>5.77</v>
      </c>
      <c r="N22" s="1"/>
      <c r="O22" s="1" t="s">
        <v>20</v>
      </c>
      <c r="P22" s="3"/>
    </row>
    <row r="23" spans="1:24">
      <c r="A23" s="1"/>
      <c r="B23" s="8"/>
      <c r="C23" s="9"/>
      <c r="D23" s="9"/>
      <c r="E23" s="9"/>
      <c r="F23" s="9"/>
      <c r="G23" s="9"/>
      <c r="H23" s="9"/>
      <c r="I23" s="9"/>
      <c r="J23" s="9"/>
      <c r="K23" s="9"/>
      <c r="L23" s="1"/>
      <c r="M23" s="9"/>
      <c r="N23" s="1"/>
      <c r="O23" s="1"/>
      <c r="P23" s="3"/>
    </row>
    <row r="24" spans="1:24">
      <c r="A24" s="1" t="s">
        <v>16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1"/>
      <c r="M24" s="9"/>
      <c r="N24" s="1"/>
      <c r="O24" s="1"/>
      <c r="P24" s="3"/>
    </row>
    <row r="25" spans="1:24">
      <c r="A25" s="1" t="s">
        <v>17</v>
      </c>
      <c r="B25" s="9">
        <v>0.83892999999999995</v>
      </c>
      <c r="C25" s="9"/>
      <c r="D25" s="9">
        <f>+D16</f>
        <v>0.53766000000000003</v>
      </c>
      <c r="E25" s="9"/>
      <c r="F25" s="9">
        <f>+F16</f>
        <v>8.8999999999999995E-4</v>
      </c>
      <c r="G25" s="9"/>
      <c r="H25" s="9">
        <v>0</v>
      </c>
      <c r="I25" s="9"/>
      <c r="J25" s="9"/>
      <c r="K25" s="9"/>
      <c r="L25" s="9">
        <f>SUM(D25:J25)</f>
        <v>0.53854999999999997</v>
      </c>
      <c r="M25" s="9">
        <f>B25+L25</f>
        <v>1.3774799999999998</v>
      </c>
      <c r="N25" s="1"/>
      <c r="O25" s="9" t="s">
        <v>18</v>
      </c>
      <c r="P25" s="3"/>
      <c r="W25" s="35"/>
      <c r="X25" s="35"/>
    </row>
    <row r="26" spans="1:24">
      <c r="A26" s="1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"/>
      <c r="O26" s="1"/>
      <c r="P26" s="3"/>
    </row>
    <row r="27" spans="1:24">
      <c r="A27" s="1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"/>
      <c r="O27" s="1"/>
      <c r="P27" s="3"/>
    </row>
    <row r="28" spans="1:24" ht="21">
      <c r="A28" s="6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3"/>
    </row>
    <row r="29" spans="1:2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"/>
    </row>
    <row r="30" spans="1:24">
      <c r="A30" s="1" t="s">
        <v>13</v>
      </c>
      <c r="B30" s="8">
        <v>28.85</v>
      </c>
      <c r="C30" s="1"/>
      <c r="D30" s="1"/>
      <c r="E30" s="8"/>
      <c r="F30" s="8"/>
      <c r="G30" s="1"/>
      <c r="H30" s="1"/>
      <c r="I30" s="1"/>
      <c r="J30" s="9"/>
      <c r="K30" s="1"/>
      <c r="L30" s="7" t="s">
        <v>14</v>
      </c>
      <c r="M30" s="8">
        <f>SUM(B30:L30)</f>
        <v>28.85</v>
      </c>
      <c r="N30" s="1"/>
      <c r="O30" s="1" t="s">
        <v>15</v>
      </c>
      <c r="P30" s="3"/>
    </row>
    <row r="31" spans="1:24">
      <c r="A31" s="1"/>
      <c r="B31" s="8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9"/>
      <c r="P31" s="3"/>
    </row>
    <row r="32" spans="1:24">
      <c r="A32" s="1" t="s">
        <v>16</v>
      </c>
      <c r="B32" s="1"/>
      <c r="C32" s="1"/>
      <c r="D32" s="1"/>
      <c r="E32" s="9"/>
      <c r="F32" s="9"/>
      <c r="G32" s="9"/>
      <c r="H32" s="1"/>
      <c r="I32" s="1"/>
      <c r="J32" s="9"/>
      <c r="K32" s="1"/>
      <c r="L32" s="1"/>
      <c r="M32" s="9"/>
      <c r="N32" s="1"/>
      <c r="O32" s="1"/>
      <c r="P32" s="3"/>
    </row>
    <row r="33" spans="1:24">
      <c r="A33" s="1" t="s">
        <v>17</v>
      </c>
      <c r="B33" s="9">
        <v>0.53369999999999995</v>
      </c>
      <c r="C33" s="9"/>
      <c r="D33" s="9">
        <v>0.32765</v>
      </c>
      <c r="E33" s="9"/>
      <c r="F33" s="9">
        <v>1.0630000000000001E-2</v>
      </c>
      <c r="G33" s="9"/>
      <c r="H33" s="9">
        <v>0</v>
      </c>
      <c r="I33" s="9"/>
      <c r="J33" s="9"/>
      <c r="K33" s="9"/>
      <c r="L33" s="9">
        <f>SUM(D33:J33)</f>
        <v>0.33828000000000003</v>
      </c>
      <c r="M33" s="9">
        <f>B33+L33</f>
        <v>0.87197999999999998</v>
      </c>
      <c r="N33" s="9"/>
      <c r="O33" s="9" t="s">
        <v>18</v>
      </c>
      <c r="P33" s="3"/>
      <c r="W33" s="35"/>
      <c r="X33" s="35"/>
    </row>
    <row r="34" spans="1:24">
      <c r="A34" s="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3"/>
    </row>
    <row r="35" spans="1:2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3"/>
    </row>
    <row r="36" spans="1:24" ht="21">
      <c r="A36" s="6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3"/>
    </row>
    <row r="37" spans="1:2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3"/>
    </row>
    <row r="38" spans="1:24">
      <c r="A38" s="1" t="s">
        <v>13</v>
      </c>
      <c r="B38" s="8">
        <v>28.85</v>
      </c>
      <c r="C38" s="1"/>
      <c r="D38" s="1"/>
      <c r="E38" s="8"/>
      <c r="F38" s="8"/>
      <c r="G38" s="1"/>
      <c r="H38" s="1"/>
      <c r="I38" s="1"/>
      <c r="J38" s="9"/>
      <c r="K38" s="1"/>
      <c r="L38" s="7" t="s">
        <v>14</v>
      </c>
      <c r="M38" s="8">
        <f>SUM(B38:L38)</f>
        <v>28.85</v>
      </c>
      <c r="N38" s="1"/>
      <c r="O38" s="1" t="s">
        <v>15</v>
      </c>
      <c r="P38" s="3"/>
    </row>
    <row r="39" spans="1:24">
      <c r="A39" s="1"/>
      <c r="B39" s="8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9"/>
      <c r="P39" s="3"/>
    </row>
    <row r="40" spans="1:24">
      <c r="A40" s="1" t="s">
        <v>16</v>
      </c>
      <c r="B40" s="1"/>
      <c r="C40" s="1"/>
      <c r="D40" s="1"/>
      <c r="E40" s="9"/>
      <c r="F40" s="9"/>
      <c r="G40" s="9"/>
      <c r="H40" s="1"/>
      <c r="I40" s="1"/>
      <c r="J40" s="9"/>
      <c r="K40" s="1"/>
      <c r="L40" s="1"/>
      <c r="M40" s="9"/>
      <c r="N40" s="1"/>
      <c r="O40" s="1"/>
      <c r="P40" s="3"/>
    </row>
    <row r="41" spans="1:24">
      <c r="A41" s="1" t="s">
        <v>23</v>
      </c>
      <c r="B41" s="9">
        <v>0.53369999999999995</v>
      </c>
      <c r="C41" s="9"/>
      <c r="D41" s="9">
        <v>0.50758000000000003</v>
      </c>
      <c r="E41" s="9"/>
      <c r="F41" s="9">
        <v>-6.1920000000000003E-2</v>
      </c>
      <c r="G41" s="9"/>
      <c r="H41" s="9">
        <v>0</v>
      </c>
      <c r="I41" s="9"/>
      <c r="J41" s="9"/>
      <c r="K41" s="9"/>
      <c r="L41" s="9">
        <f>SUM(D41:J41)</f>
        <v>0.44566000000000006</v>
      </c>
      <c r="M41" s="9">
        <f>B41+L41</f>
        <v>0.97936000000000001</v>
      </c>
      <c r="N41" s="9"/>
      <c r="O41" s="9" t="s">
        <v>18</v>
      </c>
      <c r="P41" s="3"/>
      <c r="W41" s="35"/>
      <c r="X41" s="35"/>
    </row>
    <row r="42" spans="1:24">
      <c r="A42" s="1" t="s">
        <v>24</v>
      </c>
      <c r="B42" s="9">
        <v>0.44927</v>
      </c>
      <c r="C42" s="9"/>
      <c r="D42" s="9">
        <f>+D41</f>
        <v>0.50758000000000003</v>
      </c>
      <c r="E42" s="9"/>
      <c r="F42" s="9">
        <f>+F41</f>
        <v>-6.1920000000000003E-2</v>
      </c>
      <c r="G42" s="9"/>
      <c r="H42" s="9">
        <v>0</v>
      </c>
      <c r="I42" s="9"/>
      <c r="J42" s="9"/>
      <c r="K42" s="9"/>
      <c r="L42" s="9">
        <f>SUM(D42:J42)</f>
        <v>0.44566000000000006</v>
      </c>
      <c r="M42" s="9">
        <f>B42+L42</f>
        <v>0.89493</v>
      </c>
      <c r="N42" s="9"/>
      <c r="O42" s="9" t="s">
        <v>18</v>
      </c>
      <c r="P42" s="3"/>
      <c r="W42" s="35"/>
      <c r="X42" s="35"/>
    </row>
    <row r="43" spans="1:24">
      <c r="A43" s="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3"/>
    </row>
    <row r="44" spans="1:24">
      <c r="A44" s="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3"/>
    </row>
    <row r="45" spans="1:24">
      <c r="A45" s="1"/>
      <c r="B45" s="1"/>
      <c r="C45" s="1"/>
      <c r="D45" s="1"/>
      <c r="E45" s="9"/>
      <c r="F45" s="9"/>
      <c r="G45" s="9"/>
      <c r="H45" s="1"/>
      <c r="I45" s="1"/>
      <c r="J45" s="9"/>
      <c r="K45" s="1"/>
      <c r="L45" s="1"/>
      <c r="M45" s="9"/>
      <c r="N45" s="1"/>
      <c r="O45" s="1"/>
      <c r="P45" s="3"/>
    </row>
    <row r="46" spans="1:24" ht="21">
      <c r="A46" s="6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3"/>
    </row>
    <row r="47" spans="1:2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3"/>
    </row>
    <row r="48" spans="1:24">
      <c r="A48" s="1" t="s">
        <v>13</v>
      </c>
      <c r="B48" s="8">
        <v>56.11</v>
      </c>
      <c r="C48" s="1"/>
      <c r="D48" s="1"/>
      <c r="E48" s="8"/>
      <c r="F48" s="8"/>
      <c r="G48" s="1"/>
      <c r="H48" s="1"/>
      <c r="I48" s="1"/>
      <c r="J48" s="9"/>
      <c r="K48" s="1"/>
      <c r="L48" s="7" t="s">
        <v>14</v>
      </c>
      <c r="M48" s="8">
        <f>SUM(B48:L48)</f>
        <v>56.11</v>
      </c>
      <c r="N48" s="1"/>
      <c r="O48" s="1" t="s">
        <v>15</v>
      </c>
      <c r="P48" s="3"/>
    </row>
    <row r="49" spans="1:2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9"/>
      <c r="P49" s="3"/>
    </row>
    <row r="50" spans="1:24">
      <c r="A50" s="1" t="s">
        <v>16</v>
      </c>
      <c r="B50" s="1"/>
      <c r="C50" s="1"/>
      <c r="D50" s="1"/>
      <c r="E50" s="9"/>
      <c r="F50" s="9"/>
      <c r="G50" s="9"/>
      <c r="H50" s="1"/>
      <c r="I50" s="1"/>
      <c r="J50" s="9"/>
      <c r="K50" s="1"/>
      <c r="L50" s="1"/>
      <c r="M50" s="9"/>
      <c r="N50" s="1"/>
      <c r="O50" s="1"/>
      <c r="P50" s="3"/>
    </row>
    <row r="51" spans="1:24">
      <c r="A51" s="1" t="s">
        <v>23</v>
      </c>
      <c r="B51" s="9">
        <v>0.55635000000000001</v>
      </c>
      <c r="C51" s="9"/>
      <c r="D51" s="9">
        <v>0.38367000000000001</v>
      </c>
      <c r="E51" s="9"/>
      <c r="F51" s="9">
        <v>1.6580000000000001E-2</v>
      </c>
      <c r="G51" s="9"/>
      <c r="H51" s="9">
        <v>0</v>
      </c>
      <c r="I51" s="9"/>
      <c r="J51" s="9"/>
      <c r="K51" s="9"/>
      <c r="L51" s="9">
        <f>SUM(D51:J51)</f>
        <v>0.40024999999999999</v>
      </c>
      <c r="M51" s="9">
        <f>B51+L51</f>
        <v>0.95660000000000001</v>
      </c>
      <c r="N51" s="9"/>
      <c r="O51" s="9" t="s">
        <v>18</v>
      </c>
      <c r="P51" s="3"/>
      <c r="W51" s="35"/>
      <c r="X51" s="35"/>
    </row>
    <row r="52" spans="1:24">
      <c r="A52" s="1" t="s">
        <v>26</v>
      </c>
      <c r="B52" s="9">
        <v>0.40084999999999998</v>
      </c>
      <c r="C52" s="9"/>
      <c r="D52" s="9">
        <f>D51</f>
        <v>0.38367000000000001</v>
      </c>
      <c r="E52" s="9"/>
      <c r="F52" s="9">
        <f>F51</f>
        <v>1.6580000000000001E-2</v>
      </c>
      <c r="G52" s="9"/>
      <c r="H52" s="9">
        <v>0</v>
      </c>
      <c r="I52" s="9"/>
      <c r="J52" s="9"/>
      <c r="K52" s="9"/>
      <c r="L52" s="9">
        <f>SUM(D52:J52)</f>
        <v>0.40024999999999999</v>
      </c>
      <c r="M52" s="9">
        <f>B52+L52</f>
        <v>0.80109999999999992</v>
      </c>
      <c r="N52" s="9"/>
      <c r="O52" s="9" t="s">
        <v>18</v>
      </c>
      <c r="P52" s="3"/>
      <c r="W52" s="35"/>
      <c r="X52" s="35"/>
    </row>
    <row r="53" spans="1:24">
      <c r="A53" s="1" t="s">
        <v>27</v>
      </c>
      <c r="B53" s="9">
        <v>0.32063000000000003</v>
      </c>
      <c r="C53" s="9"/>
      <c r="D53" s="9">
        <f>D52</f>
        <v>0.38367000000000001</v>
      </c>
      <c r="E53" s="9"/>
      <c r="F53" s="9">
        <f>F52</f>
        <v>1.6580000000000001E-2</v>
      </c>
      <c r="G53" s="9"/>
      <c r="H53" s="9">
        <v>0</v>
      </c>
      <c r="I53" s="9"/>
      <c r="J53" s="9"/>
      <c r="K53" s="9"/>
      <c r="L53" s="9">
        <f>SUM(D53:J53)</f>
        <v>0.40024999999999999</v>
      </c>
      <c r="M53" s="9">
        <f>B53+L53</f>
        <v>0.72087999999999997</v>
      </c>
      <c r="N53" s="9"/>
      <c r="O53" s="9" t="s">
        <v>18</v>
      </c>
      <c r="P53" s="3"/>
      <c r="W53" s="35"/>
      <c r="X53" s="35"/>
    </row>
    <row r="54" spans="1:24">
      <c r="A54" s="1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3"/>
    </row>
    <row r="55" spans="1:24">
      <c r="A55" s="1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3"/>
    </row>
    <row r="56" spans="1:24">
      <c r="A56" s="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3"/>
    </row>
    <row r="57" spans="1:24">
      <c r="A57" s="1"/>
      <c r="B57" s="1"/>
      <c r="C57" s="1"/>
      <c r="D57" s="1"/>
      <c r="E57" s="9"/>
      <c r="F57" s="9"/>
      <c r="G57" s="9"/>
      <c r="H57" s="1"/>
      <c r="I57" s="1"/>
      <c r="J57" s="9"/>
      <c r="K57" s="1"/>
      <c r="L57" s="1"/>
      <c r="M57" s="9"/>
      <c r="N57" s="1"/>
      <c r="O57" s="1"/>
      <c r="P57" s="3"/>
    </row>
    <row r="58" spans="1:24" ht="21">
      <c r="A58" s="6" t="s">
        <v>75</v>
      </c>
      <c r="B58" s="1"/>
      <c r="C58" s="1"/>
      <c r="D58" s="1"/>
      <c r="E58" s="9"/>
      <c r="F58" s="9"/>
      <c r="G58" s="9"/>
      <c r="H58" s="1"/>
      <c r="I58" s="1"/>
      <c r="J58" s="9"/>
      <c r="K58" s="1"/>
      <c r="L58" s="1"/>
      <c r="M58" s="9"/>
      <c r="N58" s="1"/>
      <c r="O58" s="1"/>
      <c r="P58" s="3"/>
    </row>
    <row r="59" spans="1:24">
      <c r="A59" s="1"/>
      <c r="B59" s="1"/>
      <c r="C59" s="1"/>
      <c r="D59" s="1"/>
      <c r="E59" s="9"/>
      <c r="F59" s="9"/>
      <c r="G59" s="9"/>
      <c r="H59" s="1"/>
      <c r="I59" s="1"/>
      <c r="J59" s="9"/>
      <c r="K59" s="1"/>
      <c r="L59" s="1"/>
      <c r="M59" s="9"/>
      <c r="N59" s="1"/>
      <c r="O59" s="1"/>
      <c r="P59" s="3"/>
    </row>
    <row r="60" spans="1:24">
      <c r="A60" s="1" t="s">
        <v>13</v>
      </c>
      <c r="B60" s="8">
        <v>15.09</v>
      </c>
      <c r="C60" s="1"/>
      <c r="D60" s="1"/>
      <c r="E60" s="8"/>
      <c r="F60" s="8"/>
      <c r="G60" s="1"/>
      <c r="H60" s="1"/>
      <c r="I60" s="1"/>
      <c r="J60" s="9"/>
      <c r="K60" s="1"/>
      <c r="L60" s="7" t="s">
        <v>14</v>
      </c>
      <c r="M60" s="8">
        <f>SUM(B60:L60)</f>
        <v>15.09</v>
      </c>
      <c r="N60" s="1"/>
      <c r="O60" s="1" t="s">
        <v>15</v>
      </c>
      <c r="P60" s="3"/>
    </row>
    <row r="61" spans="1:2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9"/>
      <c r="P61" s="3"/>
    </row>
    <row r="62" spans="1:24">
      <c r="A62" s="1" t="s">
        <v>16</v>
      </c>
      <c r="B62" s="1"/>
      <c r="C62" s="1"/>
      <c r="D62" s="1"/>
      <c r="E62" s="9"/>
      <c r="F62" s="9"/>
      <c r="G62" s="9"/>
      <c r="H62" s="1"/>
      <c r="I62" s="1"/>
      <c r="J62" s="9"/>
      <c r="K62" s="1"/>
      <c r="L62" s="1"/>
      <c r="M62" s="9"/>
      <c r="N62" s="1"/>
      <c r="O62" s="1"/>
      <c r="P62" s="3"/>
    </row>
    <row r="63" spans="1:24">
      <c r="A63" s="1" t="s">
        <v>17</v>
      </c>
      <c r="B63" s="9">
        <v>0.29287999999999997</v>
      </c>
      <c r="C63" s="9"/>
      <c r="D63" s="9">
        <v>0.24054</v>
      </c>
      <c r="E63" s="9"/>
      <c r="F63" s="9">
        <v>2.937E-2</v>
      </c>
      <c r="G63" s="9"/>
      <c r="H63" s="9">
        <v>0</v>
      </c>
      <c r="I63" s="9"/>
      <c r="J63" s="9"/>
      <c r="K63" s="9"/>
      <c r="L63" s="9">
        <f>SUM(D63:J63)</f>
        <v>0.26990999999999998</v>
      </c>
      <c r="M63" s="9">
        <f>B63+L63</f>
        <v>0.5627899999999999</v>
      </c>
      <c r="N63" s="9"/>
      <c r="O63" s="9" t="s">
        <v>18</v>
      </c>
      <c r="P63" s="3"/>
      <c r="W63" s="35"/>
      <c r="X63" s="35"/>
    </row>
    <row r="64" spans="1:24">
      <c r="A64" s="1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1"/>
      <c r="O64" s="1"/>
      <c r="P64" s="3"/>
    </row>
    <row r="65" spans="1:2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9"/>
      <c r="P65" s="3"/>
    </row>
    <row r="66" spans="1:24" ht="21">
      <c r="A66" s="6" t="s">
        <v>76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3"/>
    </row>
    <row r="67" spans="1:2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3"/>
    </row>
    <row r="68" spans="1:24">
      <c r="A68" s="1" t="s">
        <v>13</v>
      </c>
      <c r="B68" s="8">
        <v>44.7</v>
      </c>
      <c r="C68" s="1"/>
      <c r="D68" s="1"/>
      <c r="E68" s="8"/>
      <c r="F68" s="8"/>
      <c r="G68" s="1"/>
      <c r="H68" s="1"/>
      <c r="I68" s="1"/>
      <c r="J68" s="9"/>
      <c r="K68" s="1"/>
      <c r="L68" s="7" t="s">
        <v>14</v>
      </c>
      <c r="M68" s="8">
        <f>SUM(B68:L68)</f>
        <v>44.7</v>
      </c>
      <c r="N68" s="1"/>
      <c r="O68" s="1" t="s">
        <v>15</v>
      </c>
      <c r="P68" s="3"/>
    </row>
    <row r="69" spans="1:2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9"/>
      <c r="P69" s="3"/>
    </row>
    <row r="70" spans="1:24">
      <c r="A70" s="1" t="s">
        <v>16</v>
      </c>
      <c r="B70" s="1"/>
      <c r="C70" s="1"/>
      <c r="D70" s="1"/>
      <c r="E70" s="9"/>
      <c r="F70" s="9"/>
      <c r="G70" s="9"/>
      <c r="H70" s="1"/>
      <c r="I70" s="1"/>
      <c r="J70" s="9"/>
      <c r="K70" s="1"/>
      <c r="L70" s="1"/>
      <c r="M70" s="9"/>
      <c r="N70" s="1"/>
      <c r="O70" s="1"/>
      <c r="P70" s="3"/>
    </row>
    <row r="71" spans="1:24">
      <c r="A71" s="1" t="s">
        <v>23</v>
      </c>
      <c r="B71" s="9">
        <v>0.73751999999999995</v>
      </c>
      <c r="C71" s="9"/>
      <c r="D71" s="9">
        <v>0.24054</v>
      </c>
      <c r="E71" s="9"/>
      <c r="F71" s="9">
        <v>4.0149999999999998E-2</v>
      </c>
      <c r="G71" s="9"/>
      <c r="H71" s="9">
        <v>0</v>
      </c>
      <c r="I71" s="9"/>
      <c r="J71" s="9"/>
      <c r="K71" s="9"/>
      <c r="L71" s="9">
        <f>SUM(D71:J71)</f>
        <v>0.28069</v>
      </c>
      <c r="M71" s="9">
        <f>B71+L71</f>
        <v>1.0182099999999998</v>
      </c>
      <c r="N71" s="9"/>
      <c r="O71" s="9" t="s">
        <v>18</v>
      </c>
      <c r="P71" s="3"/>
      <c r="W71" s="35"/>
      <c r="X71" s="35"/>
    </row>
    <row r="72" spans="1:24">
      <c r="A72" s="1" t="s">
        <v>26</v>
      </c>
      <c r="B72" s="9">
        <v>0.42886999999999997</v>
      </c>
      <c r="C72" s="9"/>
      <c r="D72" s="9">
        <f>D71</f>
        <v>0.24054</v>
      </c>
      <c r="E72" s="9"/>
      <c r="F72" s="9">
        <f>F71</f>
        <v>4.0149999999999998E-2</v>
      </c>
      <c r="G72" s="9"/>
      <c r="H72" s="9">
        <v>0</v>
      </c>
      <c r="I72" s="9"/>
      <c r="J72" s="9"/>
      <c r="K72" s="9"/>
      <c r="L72" s="9">
        <f>SUM(D72:J72)</f>
        <v>0.28069</v>
      </c>
      <c r="M72" s="9">
        <f>B72+L72</f>
        <v>0.70955999999999997</v>
      </c>
      <c r="N72" s="9"/>
      <c r="O72" s="9" t="s">
        <v>18</v>
      </c>
      <c r="P72" s="3"/>
      <c r="W72" s="35"/>
      <c r="X72" s="35"/>
    </row>
    <row r="73" spans="1:24">
      <c r="A73" s="1" t="s">
        <v>27</v>
      </c>
      <c r="B73" s="9">
        <v>0.42105999999999999</v>
      </c>
      <c r="C73" s="9"/>
      <c r="D73" s="9">
        <f>D72</f>
        <v>0.24054</v>
      </c>
      <c r="E73" s="9"/>
      <c r="F73" s="9">
        <f>F72</f>
        <v>4.0149999999999998E-2</v>
      </c>
      <c r="G73" s="9"/>
      <c r="H73" s="9">
        <v>0</v>
      </c>
      <c r="I73" s="9"/>
      <c r="J73" s="9"/>
      <c r="K73" s="9"/>
      <c r="L73" s="9">
        <f>SUM(D73:J73)</f>
        <v>0.28069</v>
      </c>
      <c r="M73" s="9">
        <f>B73+L73</f>
        <v>0.70174999999999998</v>
      </c>
      <c r="N73" s="9"/>
      <c r="O73" s="9" t="s">
        <v>18</v>
      </c>
      <c r="P73" s="3"/>
      <c r="W73" s="35"/>
      <c r="X73" s="35"/>
    </row>
    <row r="74" spans="1:24">
      <c r="A74" s="1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3"/>
    </row>
    <row r="75" spans="1:2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3"/>
    </row>
    <row r="76" spans="1:24" ht="21">
      <c r="A76" s="6" t="s">
        <v>28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3"/>
    </row>
    <row r="77" spans="1:2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3"/>
    </row>
    <row r="78" spans="1:24">
      <c r="A78" s="1" t="s">
        <v>29</v>
      </c>
      <c r="B78" s="8">
        <v>20.25</v>
      </c>
      <c r="C78" s="1"/>
      <c r="D78" s="9">
        <v>0.31207000000000001</v>
      </c>
      <c r="E78" s="1"/>
      <c r="F78" s="9">
        <v>2.6599999999999999E-2</v>
      </c>
      <c r="G78" s="1"/>
      <c r="H78" s="9">
        <v>0</v>
      </c>
      <c r="I78" s="1"/>
      <c r="J78" s="9"/>
      <c r="K78" s="1"/>
      <c r="L78" s="8">
        <f>ROUND((SUM(D78:J78)*18),2)</f>
        <v>6.1</v>
      </c>
      <c r="M78" s="8">
        <f>ROUND(+B78+L78,2)</f>
        <v>26.35</v>
      </c>
      <c r="N78" s="1"/>
      <c r="O78" s="1" t="s">
        <v>15</v>
      </c>
      <c r="P78" s="3"/>
      <c r="W78" s="35"/>
      <c r="X78" s="35"/>
    </row>
    <row r="79" spans="1:24">
      <c r="A79" s="1"/>
      <c r="B79" s="8"/>
      <c r="C79" s="1"/>
      <c r="D79" s="9"/>
      <c r="E79" s="1"/>
      <c r="F79" s="9"/>
      <c r="G79" s="1"/>
      <c r="H79" s="9"/>
      <c r="I79" s="1"/>
      <c r="J79" s="9"/>
      <c r="K79" s="1"/>
      <c r="L79" s="8"/>
      <c r="M79" s="8"/>
      <c r="N79" s="1"/>
      <c r="O79" s="1"/>
      <c r="P79" s="3"/>
    </row>
    <row r="80" spans="1:24" ht="21">
      <c r="A80" s="12"/>
      <c r="B80" s="1"/>
      <c r="C80" s="1"/>
      <c r="D80" s="1"/>
      <c r="E80" s="1"/>
      <c r="F80" s="1" t="s">
        <v>129</v>
      </c>
      <c r="G80" s="1"/>
      <c r="H80" s="1"/>
      <c r="I80" s="1"/>
      <c r="J80" s="1"/>
      <c r="K80" s="1"/>
      <c r="L80" s="1"/>
      <c r="M80" s="1"/>
      <c r="N80" s="1"/>
      <c r="O80" s="1"/>
      <c r="P80" s="3"/>
    </row>
    <row r="81" spans="1:16">
      <c r="A81" s="1" t="s">
        <v>128</v>
      </c>
      <c r="B81" s="1"/>
      <c r="C81" s="1"/>
      <c r="D81" s="1"/>
      <c r="E81" s="1"/>
      <c r="F81" s="1" t="s">
        <v>130</v>
      </c>
      <c r="G81" s="1"/>
      <c r="H81" s="1"/>
      <c r="I81" s="1"/>
      <c r="J81" s="1"/>
      <c r="K81" s="1"/>
      <c r="L81" s="1"/>
      <c r="M81" s="1"/>
      <c r="N81" s="1"/>
      <c r="O81" s="1"/>
      <c r="P81" s="3"/>
    </row>
    <row r="82" spans="1:16">
      <c r="A82" s="1"/>
      <c r="B82" s="1"/>
      <c r="C82" s="1"/>
      <c r="D82" s="1"/>
      <c r="E82" s="1"/>
      <c r="F82" s="13" t="s">
        <v>74</v>
      </c>
      <c r="G82" s="1"/>
      <c r="H82" s="1"/>
      <c r="I82" s="1"/>
      <c r="J82" s="1"/>
      <c r="K82" s="1"/>
      <c r="L82" s="1"/>
      <c r="M82" s="1"/>
      <c r="N82" s="1"/>
      <c r="O82" s="1"/>
      <c r="P82" s="3"/>
    </row>
    <row r="83" spans="1:16">
      <c r="A83" s="1"/>
      <c r="B83" s="1"/>
      <c r="C83" s="1"/>
      <c r="D83" s="1"/>
      <c r="E83" s="1"/>
      <c r="F83" s="13"/>
      <c r="G83" s="1"/>
      <c r="H83" s="1"/>
      <c r="I83" s="1"/>
      <c r="J83" s="1"/>
      <c r="K83" s="1"/>
      <c r="L83" s="1"/>
      <c r="M83" s="1"/>
      <c r="N83" s="1"/>
      <c r="O83" s="1"/>
      <c r="P83" s="3"/>
    </row>
    <row r="84" spans="1:16">
      <c r="A84" s="1"/>
      <c r="B84" s="1"/>
      <c r="C84" s="1"/>
      <c r="D84" s="1"/>
      <c r="E84" s="1"/>
      <c r="F84" s="13"/>
      <c r="G84" s="1"/>
      <c r="H84" s="1"/>
      <c r="I84" s="1"/>
      <c r="J84" s="1"/>
      <c r="K84" s="1"/>
      <c r="L84" s="1"/>
      <c r="M84" s="1"/>
      <c r="N84" s="1"/>
      <c r="O84" s="1"/>
      <c r="P84" s="3"/>
    </row>
    <row r="85" spans="1:16">
      <c r="A85" s="1"/>
      <c r="B85" s="1"/>
      <c r="C85" s="1"/>
      <c r="D85" s="1"/>
      <c r="E85" s="1"/>
      <c r="F85" s="13"/>
      <c r="G85" s="1"/>
      <c r="H85" s="1"/>
      <c r="I85" s="1"/>
      <c r="J85" s="1"/>
      <c r="K85" s="1"/>
      <c r="L85" s="1"/>
      <c r="M85" s="1"/>
      <c r="N85" s="1"/>
      <c r="O85" s="1"/>
      <c r="P85" s="3"/>
    </row>
    <row r="86" spans="1:16">
      <c r="A86" s="1"/>
      <c r="B86" s="1"/>
      <c r="C86" s="1"/>
      <c r="D86" s="1"/>
      <c r="E86" s="1"/>
      <c r="F86" s="13"/>
      <c r="G86" s="1"/>
      <c r="H86" s="1"/>
      <c r="I86" s="1"/>
      <c r="J86" s="1"/>
      <c r="K86" s="1"/>
      <c r="L86" s="1"/>
      <c r="M86" s="1"/>
      <c r="N86" s="1"/>
      <c r="O86" s="1"/>
      <c r="P86" s="3"/>
    </row>
    <row r="87" spans="1:16" ht="25.2">
      <c r="A87" s="1"/>
      <c r="B87" s="1"/>
      <c r="C87" s="1"/>
      <c r="D87" s="1"/>
      <c r="E87" s="1"/>
      <c r="F87" s="14"/>
      <c r="G87" s="1"/>
      <c r="H87" s="1"/>
      <c r="I87" s="1"/>
      <c r="J87" s="1"/>
      <c r="K87" s="1"/>
      <c r="L87" s="1"/>
      <c r="M87" s="1"/>
      <c r="N87" s="1"/>
      <c r="O87" s="1"/>
      <c r="P87" s="3"/>
    </row>
    <row r="88" spans="1:16" ht="21">
      <c r="A88" s="1"/>
      <c r="B88" s="1"/>
      <c r="C88" s="1"/>
      <c r="D88" s="1"/>
      <c r="E88" s="1"/>
      <c r="F88" s="6"/>
      <c r="G88" s="1"/>
      <c r="H88" s="1"/>
      <c r="I88" s="1"/>
      <c r="J88" s="1"/>
      <c r="K88" s="1"/>
      <c r="L88" s="1"/>
      <c r="M88" s="1"/>
      <c r="N88" s="1"/>
      <c r="O88" s="4" t="s">
        <v>30</v>
      </c>
    </row>
    <row r="89" spans="1:16" ht="21">
      <c r="A89" s="2" t="s">
        <v>31</v>
      </c>
      <c r="B89" s="2"/>
      <c r="C89" s="2"/>
      <c r="D89" s="2"/>
      <c r="E89" s="2"/>
      <c r="F89" s="2"/>
      <c r="G89" s="2"/>
      <c r="H89" s="2"/>
      <c r="I89" s="4"/>
      <c r="J89" s="4"/>
      <c r="K89" s="4"/>
      <c r="L89" s="4"/>
      <c r="M89" s="4"/>
      <c r="N89" s="4"/>
      <c r="O89" s="4"/>
    </row>
    <row r="90" spans="1:16" ht="21">
      <c r="A90" s="2" t="s">
        <v>0</v>
      </c>
      <c r="B90" s="2"/>
      <c r="C90" s="2"/>
      <c r="D90" s="2"/>
      <c r="E90" s="2"/>
      <c r="F90" s="2"/>
      <c r="G90" s="2"/>
      <c r="H90" s="2"/>
      <c r="I90" s="4"/>
      <c r="J90" s="4"/>
      <c r="K90" s="4"/>
      <c r="L90" s="4"/>
      <c r="M90" s="4"/>
      <c r="N90" s="4"/>
      <c r="O90" s="4"/>
    </row>
    <row r="91" spans="1:16" ht="21">
      <c r="A91" s="2" t="s">
        <v>32</v>
      </c>
      <c r="B91" s="2"/>
      <c r="C91" s="2"/>
      <c r="D91" s="2"/>
      <c r="E91" s="2"/>
      <c r="F91" s="2"/>
      <c r="G91" s="2"/>
      <c r="H91" s="2"/>
      <c r="I91" s="4"/>
      <c r="J91" s="4"/>
      <c r="K91" s="4"/>
      <c r="L91" s="4"/>
      <c r="M91" s="4"/>
      <c r="N91" s="4"/>
      <c r="O91" s="4"/>
    </row>
    <row r="92" spans="1:16" ht="21.6" thickBot="1">
      <c r="A92" s="2" t="str">
        <f>+A5</f>
        <v xml:space="preserve">            AUGUST 2023</v>
      </c>
      <c r="B92" s="2"/>
      <c r="C92" s="2"/>
      <c r="D92" s="2"/>
      <c r="E92" s="2"/>
      <c r="F92" s="2"/>
      <c r="G92" s="2"/>
      <c r="H92" s="2"/>
      <c r="I92" s="4"/>
      <c r="J92" s="4"/>
      <c r="K92" s="4"/>
      <c r="L92" s="4"/>
      <c r="M92" s="4"/>
      <c r="N92" s="4"/>
      <c r="O92" s="4"/>
    </row>
    <row r="93" spans="1:16" ht="21">
      <c r="A93" s="15"/>
      <c r="B93" s="15"/>
      <c r="C93" s="15"/>
      <c r="D93" s="15"/>
      <c r="E93" s="15"/>
      <c r="F93" s="15"/>
      <c r="G93" s="15"/>
      <c r="H93" s="15"/>
      <c r="I93" s="16"/>
      <c r="J93" s="16"/>
      <c r="K93" s="16"/>
      <c r="L93" s="16"/>
      <c r="M93" s="16"/>
      <c r="N93" s="16"/>
      <c r="O93" s="16"/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6">
      <c r="A95" s="1"/>
      <c r="B95" s="1"/>
      <c r="C95" s="1"/>
      <c r="D95" s="1"/>
      <c r="E95" s="1"/>
      <c r="F95" s="7" t="s">
        <v>3</v>
      </c>
      <c r="G95" s="1"/>
      <c r="H95" s="1"/>
      <c r="I95" s="1"/>
      <c r="J95" s="7" t="s">
        <v>5</v>
      </c>
      <c r="K95" s="1"/>
      <c r="L95" s="1"/>
      <c r="M95" s="7" t="s">
        <v>6</v>
      </c>
      <c r="N95" s="4"/>
      <c r="O95" s="4"/>
    </row>
    <row r="96" spans="1:16">
      <c r="A96" s="1"/>
      <c r="B96" s="1"/>
      <c r="C96" s="1"/>
      <c r="D96" s="1"/>
      <c r="E96" s="1"/>
      <c r="F96" s="7" t="s">
        <v>7</v>
      </c>
      <c r="G96" s="1"/>
      <c r="H96" s="1"/>
      <c r="I96" s="1"/>
      <c r="J96" s="7" t="s">
        <v>33</v>
      </c>
      <c r="K96" s="1"/>
      <c r="L96" s="1"/>
      <c r="M96" s="7" t="s">
        <v>11</v>
      </c>
      <c r="N96" s="1"/>
      <c r="O96" s="1"/>
    </row>
    <row r="97" spans="1:24">
      <c r="A97" s="1"/>
      <c r="B97" s="1"/>
      <c r="C97" s="1"/>
      <c r="D97" s="1"/>
      <c r="E97" s="1"/>
      <c r="F97" s="1"/>
      <c r="G97" s="1"/>
      <c r="H97" s="1"/>
      <c r="I97" s="1"/>
      <c r="J97" s="17"/>
      <c r="K97" s="1"/>
      <c r="L97" s="1"/>
      <c r="M97" s="1"/>
      <c r="N97" s="1"/>
      <c r="O97" s="1"/>
    </row>
    <row r="98" spans="1:24">
      <c r="A98" s="1"/>
      <c r="B98" s="1"/>
      <c r="C98" s="1"/>
      <c r="D98" s="1"/>
      <c r="E98" s="1"/>
      <c r="F98" s="17"/>
      <c r="G98" s="1"/>
      <c r="H98" s="17"/>
      <c r="I98" s="1"/>
      <c r="J98" s="17"/>
      <c r="K98" s="1"/>
      <c r="L98" s="1"/>
      <c r="M98" s="17"/>
      <c r="N98" s="1"/>
      <c r="O98" s="1"/>
    </row>
    <row r="99" spans="1:24" ht="21">
      <c r="A99" s="6" t="s">
        <v>34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24" ht="21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24">
      <c r="A101" s="1" t="s">
        <v>13</v>
      </c>
      <c r="B101" s="1"/>
      <c r="C101" s="1"/>
      <c r="D101" s="1"/>
      <c r="E101" s="1"/>
      <c r="F101" s="8">
        <v>745.39</v>
      </c>
      <c r="G101" s="1"/>
      <c r="H101" s="8"/>
      <c r="I101" s="1"/>
      <c r="J101" s="7" t="s">
        <v>14</v>
      </c>
      <c r="K101" s="1"/>
      <c r="L101" s="1"/>
      <c r="M101" s="8">
        <f>SUM(F101:J101)</f>
        <v>745.39</v>
      </c>
      <c r="N101" s="1"/>
      <c r="O101" s="1" t="s">
        <v>15</v>
      </c>
    </row>
    <row r="102" spans="1:24">
      <c r="A102" s="1"/>
      <c r="B102" s="1"/>
      <c r="C102" s="1"/>
      <c r="D102" s="1"/>
      <c r="E102" s="8"/>
      <c r="F102" s="8"/>
      <c r="G102" s="1"/>
      <c r="H102" s="9"/>
      <c r="I102" s="1"/>
      <c r="J102" s="9"/>
      <c r="K102" s="1"/>
      <c r="L102" s="1"/>
      <c r="M102" s="8"/>
      <c r="N102" s="1"/>
      <c r="O102" s="1"/>
    </row>
    <row r="103" spans="1:24">
      <c r="A103" s="1" t="s">
        <v>35</v>
      </c>
      <c r="B103" s="1"/>
      <c r="C103" s="1"/>
      <c r="D103" s="1"/>
      <c r="E103" s="1"/>
      <c r="F103" s="9">
        <v>0.32068000000000002</v>
      </c>
      <c r="G103" s="1"/>
      <c r="H103" s="9"/>
      <c r="I103" s="1"/>
      <c r="J103" s="9">
        <v>1.17641</v>
      </c>
      <c r="K103" s="1"/>
      <c r="L103" s="1"/>
      <c r="M103" s="9">
        <f>SUM(F103:J103)</f>
        <v>1.49709</v>
      </c>
      <c r="N103" s="1"/>
      <c r="O103" s="1" t="s">
        <v>18</v>
      </c>
      <c r="W103" s="35"/>
      <c r="X103" s="35"/>
    </row>
    <row r="104" spans="1:24">
      <c r="A104" s="1"/>
      <c r="B104" s="1"/>
      <c r="C104" s="1"/>
      <c r="D104" s="1"/>
      <c r="E104" s="10"/>
      <c r="F104" s="9"/>
      <c r="G104" s="9"/>
      <c r="H104" s="10"/>
      <c r="I104" s="1"/>
      <c r="J104" s="9"/>
      <c r="K104" s="1"/>
      <c r="L104" s="1"/>
      <c r="M104" s="9"/>
      <c r="N104" s="1"/>
      <c r="O104" s="1"/>
    </row>
    <row r="105" spans="1:24">
      <c r="A105" s="1" t="s">
        <v>36</v>
      </c>
      <c r="B105" s="1"/>
      <c r="C105" s="1"/>
      <c r="D105" s="1"/>
      <c r="E105" s="1"/>
      <c r="F105" s="18" t="s">
        <v>14</v>
      </c>
      <c r="G105" s="9"/>
      <c r="H105" s="1"/>
      <c r="I105" s="1"/>
      <c r="J105" s="9">
        <v>2.5270000000000001E-2</v>
      </c>
      <c r="K105" s="9"/>
      <c r="L105" s="1"/>
      <c r="M105" s="9">
        <f>SUM(F105:J105)</f>
        <v>2.5270000000000001E-2</v>
      </c>
      <c r="N105" s="9"/>
      <c r="O105" s="1" t="s">
        <v>18</v>
      </c>
      <c r="W105" s="35"/>
      <c r="X105" s="35"/>
    </row>
    <row r="106" spans="1:24">
      <c r="A106" s="1"/>
      <c r="B106" s="1"/>
      <c r="C106" s="1"/>
      <c r="D106" s="1"/>
      <c r="E106" s="1"/>
      <c r="F106" s="9"/>
      <c r="G106" s="9"/>
      <c r="H106" s="1"/>
      <c r="I106" s="1"/>
      <c r="J106" s="9"/>
      <c r="K106" s="9"/>
      <c r="L106" s="1"/>
      <c r="M106" s="9"/>
      <c r="N106" s="1"/>
      <c r="O106" s="1"/>
    </row>
    <row r="107" spans="1:24">
      <c r="A107" s="1" t="s">
        <v>37</v>
      </c>
      <c r="B107" s="1"/>
      <c r="C107" s="1"/>
      <c r="D107" s="1"/>
      <c r="E107" s="1"/>
      <c r="F107" s="9">
        <v>0.11839</v>
      </c>
      <c r="G107" s="1"/>
      <c r="H107" s="9"/>
      <c r="I107" s="1"/>
      <c r="J107" s="7" t="s">
        <v>14</v>
      </c>
      <c r="K107" s="9"/>
      <c r="L107" s="1"/>
      <c r="M107" s="9">
        <f>SUM(F107:J107)</f>
        <v>0.11839</v>
      </c>
      <c r="N107" s="9"/>
      <c r="O107" s="1" t="s">
        <v>18</v>
      </c>
    </row>
    <row r="108" spans="1:2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9"/>
      <c r="L108" s="1"/>
      <c r="M108" s="19"/>
      <c r="N108" s="1"/>
      <c r="O108" s="1"/>
    </row>
    <row r="109" spans="1:24">
      <c r="A109" s="1" t="s">
        <v>38</v>
      </c>
      <c r="B109" s="1"/>
      <c r="C109" s="1"/>
      <c r="D109" s="1"/>
      <c r="E109" s="1"/>
      <c r="F109" s="7" t="s">
        <v>14</v>
      </c>
      <c r="G109" s="1"/>
      <c r="H109" s="1"/>
      <c r="I109" s="1"/>
      <c r="J109" s="9">
        <v>0.2384</v>
      </c>
      <c r="K109" s="1"/>
      <c r="L109" s="1"/>
      <c r="M109" s="9">
        <f>SUM(F109:J109)</f>
        <v>0.2384</v>
      </c>
      <c r="N109" s="1"/>
      <c r="O109" s="1" t="s">
        <v>18</v>
      </c>
      <c r="W109" s="35"/>
      <c r="X109" s="35"/>
    </row>
    <row r="110" spans="1:2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24" ht="21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24" ht="21">
      <c r="A112" s="6" t="s">
        <v>39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24">
      <c r="A113" s="1"/>
      <c r="B113" s="1"/>
      <c r="C113" s="1"/>
      <c r="D113" s="1"/>
      <c r="E113" s="8"/>
      <c r="F113" s="8"/>
      <c r="G113" s="1"/>
      <c r="H113" s="9"/>
      <c r="I113" s="1"/>
      <c r="J113" s="9"/>
      <c r="K113" s="1"/>
      <c r="L113" s="1"/>
      <c r="M113" s="8"/>
      <c r="N113" s="1"/>
      <c r="O113" s="1"/>
    </row>
    <row r="114" spans="1:24">
      <c r="A114" s="1" t="s">
        <v>13</v>
      </c>
      <c r="B114" s="1"/>
      <c r="C114" s="1"/>
      <c r="D114" s="1"/>
      <c r="E114" s="1"/>
      <c r="F114" s="8">
        <v>1122.07</v>
      </c>
      <c r="G114" s="1"/>
      <c r="H114" s="8"/>
      <c r="I114" s="1"/>
      <c r="J114" s="7" t="s">
        <v>14</v>
      </c>
      <c r="K114" s="9"/>
      <c r="L114" s="1"/>
      <c r="M114" s="8">
        <f>SUM(F114:J114)</f>
        <v>1122.07</v>
      </c>
      <c r="N114" s="9"/>
      <c r="O114" s="1" t="s">
        <v>15</v>
      </c>
    </row>
    <row r="115" spans="1:24">
      <c r="A115" s="1"/>
      <c r="B115" s="1"/>
      <c r="C115" s="1"/>
      <c r="D115" s="1"/>
      <c r="E115" s="10"/>
      <c r="F115" s="9"/>
      <c r="G115" s="9"/>
      <c r="H115" s="9"/>
      <c r="I115" s="1"/>
      <c r="J115" s="9"/>
      <c r="K115" s="1"/>
      <c r="L115" s="1"/>
      <c r="M115" s="9"/>
      <c r="N115" s="1"/>
      <c r="O115" s="1"/>
    </row>
    <row r="116" spans="1:24">
      <c r="A116" s="1" t="s">
        <v>35</v>
      </c>
      <c r="B116" s="1"/>
      <c r="C116" s="1"/>
      <c r="D116" s="1"/>
      <c r="E116" s="9"/>
      <c r="F116" s="9">
        <f>+F103</f>
        <v>0.32068000000000002</v>
      </c>
      <c r="G116" s="9"/>
      <c r="H116" s="9"/>
      <c r="I116" s="1"/>
      <c r="J116" s="9">
        <f>J103</f>
        <v>1.17641</v>
      </c>
      <c r="K116" s="1"/>
      <c r="L116" s="1"/>
      <c r="M116" s="9">
        <f>SUM(F116:J116)</f>
        <v>1.49709</v>
      </c>
      <c r="N116" s="1"/>
      <c r="O116" s="9" t="s">
        <v>18</v>
      </c>
      <c r="W116" s="35"/>
      <c r="X116" s="35"/>
    </row>
    <row r="117" spans="1:24">
      <c r="A117" s="1"/>
      <c r="B117" s="1"/>
      <c r="C117" s="1"/>
      <c r="D117" s="1"/>
      <c r="E117" s="1"/>
      <c r="F117" s="9"/>
      <c r="G117" s="9"/>
      <c r="H117" s="1"/>
      <c r="I117" s="1"/>
      <c r="J117" s="9"/>
      <c r="K117" s="9"/>
      <c r="L117" s="1"/>
      <c r="M117" s="9"/>
      <c r="N117" s="1"/>
      <c r="O117" s="1"/>
    </row>
    <row r="118" spans="1:24">
      <c r="A118" s="1" t="s">
        <v>36</v>
      </c>
      <c r="B118" s="1"/>
      <c r="C118" s="1"/>
      <c r="D118" s="1"/>
      <c r="E118" s="1"/>
      <c r="F118" s="7" t="s">
        <v>14</v>
      </c>
      <c r="G118" s="1"/>
      <c r="H118" s="1"/>
      <c r="I118" s="1"/>
      <c r="J118" s="9">
        <f>J105</f>
        <v>2.5270000000000001E-2</v>
      </c>
      <c r="K118" s="1"/>
      <c r="L118" s="1"/>
      <c r="M118" s="9">
        <f>SUM(F118:J118)</f>
        <v>2.5270000000000001E-2</v>
      </c>
      <c r="N118" s="1"/>
      <c r="O118" s="1" t="s">
        <v>18</v>
      </c>
      <c r="W118" s="35"/>
      <c r="X118" s="35"/>
    </row>
    <row r="119" spans="1:2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24">
      <c r="A120" s="1" t="s">
        <v>37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24">
      <c r="A121" s="1" t="s">
        <v>40</v>
      </c>
      <c r="B121" s="1"/>
      <c r="C121" s="1"/>
      <c r="D121" s="1"/>
      <c r="E121" s="1"/>
      <c r="F121" s="9">
        <v>0.27456999999999998</v>
      </c>
      <c r="G121" s="1"/>
      <c r="H121" s="9"/>
      <c r="I121" s="1"/>
      <c r="J121" s="7" t="s">
        <v>14</v>
      </c>
      <c r="K121" s="1"/>
      <c r="L121" s="1"/>
      <c r="M121" s="9">
        <f>SUM(F121:J121)</f>
        <v>0.27456999999999998</v>
      </c>
      <c r="N121" s="1"/>
      <c r="O121" s="1" t="s">
        <v>18</v>
      </c>
    </row>
    <row r="122" spans="1:24">
      <c r="A122" s="1" t="s">
        <v>41</v>
      </c>
      <c r="B122" s="1"/>
      <c r="C122" s="1"/>
      <c r="D122" s="1"/>
      <c r="E122" s="1"/>
      <c r="F122" s="9">
        <v>0.20691000000000001</v>
      </c>
      <c r="G122" s="1"/>
      <c r="H122" s="9"/>
      <c r="I122" s="1"/>
      <c r="J122" s="7" t="s">
        <v>14</v>
      </c>
      <c r="K122" s="1"/>
      <c r="L122" s="1"/>
      <c r="M122" s="9">
        <f>SUM(F122:J122)</f>
        <v>0.20691000000000001</v>
      </c>
      <c r="N122" s="1"/>
      <c r="O122" s="1" t="s">
        <v>18</v>
      </c>
    </row>
    <row r="123" spans="1:24">
      <c r="A123" s="1" t="s">
        <v>42</v>
      </c>
      <c r="B123" s="1"/>
      <c r="C123" s="1"/>
      <c r="D123" s="1"/>
      <c r="E123" s="1"/>
      <c r="F123" s="9">
        <v>0.12318999999999999</v>
      </c>
      <c r="G123" s="1"/>
      <c r="H123" s="9"/>
      <c r="I123" s="1"/>
      <c r="J123" s="7" t="s">
        <v>14</v>
      </c>
      <c r="K123" s="1"/>
      <c r="L123" s="1"/>
      <c r="M123" s="9">
        <f>SUM(F123:J123)</f>
        <v>0.12318999999999999</v>
      </c>
      <c r="N123" s="1"/>
      <c r="O123" s="1" t="s">
        <v>18</v>
      </c>
    </row>
    <row r="124" spans="1:24">
      <c r="A124" s="1"/>
      <c r="B124" s="1"/>
      <c r="C124" s="1"/>
      <c r="D124" s="1"/>
      <c r="E124" s="1"/>
      <c r="F124" s="9"/>
      <c r="G124" s="1"/>
      <c r="H124" s="1"/>
      <c r="I124" s="1"/>
      <c r="J124" s="7"/>
      <c r="K124" s="1"/>
      <c r="L124" s="1"/>
      <c r="M124" s="9"/>
      <c r="N124" s="1"/>
      <c r="O124" s="1"/>
    </row>
    <row r="125" spans="1:2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9"/>
      <c r="N125" s="1"/>
      <c r="O125" s="1"/>
    </row>
    <row r="126" spans="1:24">
      <c r="A126" s="1" t="s">
        <v>38</v>
      </c>
      <c r="B126" s="1"/>
      <c r="C126" s="1"/>
      <c r="D126" s="1"/>
      <c r="E126" s="1"/>
      <c r="F126" s="7" t="s">
        <v>14</v>
      </c>
      <c r="G126" s="1"/>
      <c r="H126" s="1"/>
      <c r="I126" s="1"/>
      <c r="J126" s="9">
        <f>J109</f>
        <v>0.2384</v>
      </c>
      <c r="K126" s="1"/>
      <c r="L126" s="1"/>
      <c r="M126" s="9">
        <f>SUM(F126:J126)</f>
        <v>0.2384</v>
      </c>
      <c r="N126" s="1"/>
      <c r="O126" s="1" t="s">
        <v>18</v>
      </c>
      <c r="W126" s="35"/>
      <c r="X126" s="35"/>
    </row>
    <row r="127" spans="1:2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2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1"/>
      <c r="B129" s="1"/>
      <c r="C129" s="1"/>
      <c r="D129" s="1"/>
      <c r="E129" s="1"/>
      <c r="F129" s="1" t="s">
        <v>124</v>
      </c>
      <c r="G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1" t="s">
        <v>125</v>
      </c>
      <c r="B130" s="1"/>
      <c r="C130" s="1"/>
      <c r="D130" s="1"/>
      <c r="E130" s="1"/>
      <c r="F130" s="1" t="s">
        <v>126</v>
      </c>
      <c r="G130" s="1"/>
      <c r="H130" s="1"/>
      <c r="I130" s="1"/>
      <c r="J130" s="1"/>
      <c r="K130" s="1"/>
      <c r="L130" s="1"/>
      <c r="M130" s="1"/>
      <c r="N130" s="1"/>
      <c r="O130" s="1"/>
    </row>
    <row r="131" spans="1: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21">
      <c r="A136" s="3"/>
      <c r="B136" s="3"/>
      <c r="C136" s="3"/>
      <c r="D136" s="3"/>
      <c r="E136" s="3"/>
      <c r="F136" s="26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21">
      <c r="A137" s="3"/>
      <c r="B137" s="3"/>
      <c r="C137" s="3"/>
      <c r="D137" s="3"/>
      <c r="E137" s="26" t="s">
        <v>43</v>
      </c>
      <c r="F137" s="26"/>
      <c r="G137" s="3"/>
      <c r="H137" s="3"/>
      <c r="I137" s="3"/>
      <c r="J137" s="3"/>
      <c r="K137" s="3"/>
      <c r="L137" s="3"/>
      <c r="M137" s="3"/>
      <c r="N137" s="3"/>
      <c r="O137" s="24" t="s">
        <v>83</v>
      </c>
    </row>
    <row r="138" spans="1:15" ht="21">
      <c r="A138" s="22" t="s">
        <v>0</v>
      </c>
      <c r="B138" s="22"/>
      <c r="C138" s="22"/>
      <c r="D138" s="22"/>
      <c r="E138" s="22"/>
      <c r="F138" s="22"/>
      <c r="G138" s="22"/>
      <c r="H138" s="22"/>
      <c r="I138" s="24"/>
      <c r="J138" s="24"/>
      <c r="K138" s="24"/>
      <c r="L138" s="24"/>
      <c r="M138" s="24"/>
      <c r="N138" s="24"/>
      <c r="O138" s="24"/>
    </row>
    <row r="139" spans="1:15" ht="21">
      <c r="A139" s="22" t="s">
        <v>1</v>
      </c>
      <c r="B139" s="22"/>
      <c r="C139" s="22"/>
      <c r="D139" s="22"/>
      <c r="E139" s="22"/>
      <c r="F139" s="22"/>
      <c r="G139" s="22"/>
      <c r="H139" s="22"/>
      <c r="I139" s="24"/>
      <c r="J139" s="24"/>
      <c r="K139" s="24"/>
      <c r="L139" s="24"/>
      <c r="M139" s="24"/>
      <c r="N139" s="24"/>
      <c r="O139" s="24"/>
    </row>
    <row r="140" spans="1:15" ht="21">
      <c r="A140" s="25" t="str">
        <f>+A5</f>
        <v xml:space="preserve">            AUGUST 2023</v>
      </c>
      <c r="B140" s="22"/>
      <c r="C140" s="22"/>
      <c r="D140" s="22"/>
      <c r="E140" s="22"/>
      <c r="F140" s="22"/>
      <c r="G140" s="22"/>
      <c r="H140" s="22"/>
      <c r="I140" s="24"/>
      <c r="J140" s="24"/>
      <c r="K140" s="24"/>
      <c r="L140" s="24"/>
      <c r="M140" s="24"/>
      <c r="N140" s="24"/>
      <c r="O140" s="24"/>
    </row>
    <row r="141" spans="1:15" ht="21.6" thickBot="1">
      <c r="A141" s="22"/>
      <c r="B141" s="22"/>
      <c r="C141" s="22"/>
      <c r="D141" s="22"/>
      <c r="E141" s="22"/>
      <c r="F141" s="22"/>
      <c r="G141" s="22"/>
      <c r="H141" s="22"/>
      <c r="I141" s="24"/>
      <c r="J141" s="24"/>
      <c r="K141" s="24"/>
      <c r="L141" s="24"/>
      <c r="M141" s="24"/>
      <c r="N141" s="24"/>
      <c r="O141" s="24"/>
    </row>
    <row r="142" spans="1:15" ht="21">
      <c r="A142" s="28"/>
      <c r="B142" s="28"/>
      <c r="C142" s="28"/>
      <c r="D142" s="28"/>
      <c r="E142" s="28"/>
      <c r="F142" s="28"/>
      <c r="G142" s="28"/>
      <c r="H142" s="28"/>
      <c r="I142" s="29"/>
      <c r="J142" s="29"/>
      <c r="K142" s="29"/>
      <c r="L142" s="29"/>
      <c r="M142" s="29"/>
      <c r="N142" s="29"/>
      <c r="O142" s="29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27"/>
      <c r="G144" s="3"/>
      <c r="H144" s="27"/>
      <c r="I144" s="3"/>
      <c r="J144" s="27"/>
      <c r="K144" s="3"/>
      <c r="L144" s="3"/>
      <c r="M144" s="27"/>
      <c r="N144" s="24"/>
      <c r="O144" s="24"/>
    </row>
    <row r="145" spans="1:15">
      <c r="A145" s="3" t="s">
        <v>62</v>
      </c>
      <c r="B145" s="3"/>
      <c r="C145" s="3"/>
      <c r="D145" s="3"/>
      <c r="E145" s="3"/>
      <c r="F145" s="3"/>
      <c r="G145" s="3"/>
      <c r="H145" s="27"/>
      <c r="I145" s="3"/>
      <c r="J145" s="3"/>
      <c r="K145" s="3"/>
      <c r="L145" s="3"/>
      <c r="M145" s="3"/>
      <c r="N145" s="3"/>
      <c r="O145" s="3"/>
    </row>
    <row r="146" spans="1:15">
      <c r="A146" s="3"/>
      <c r="B146" s="3"/>
      <c r="C146" s="3"/>
      <c r="D146" s="3"/>
      <c r="E146" s="3"/>
      <c r="F146" s="27"/>
      <c r="G146" s="3"/>
      <c r="H146" s="27"/>
      <c r="I146" s="3"/>
      <c r="J146" s="30"/>
      <c r="K146" s="3"/>
      <c r="L146" s="3"/>
      <c r="M146" s="3"/>
      <c r="N146" s="3"/>
      <c r="O146" s="3"/>
    </row>
    <row r="147" spans="1:15">
      <c r="A147" s="3" t="s">
        <v>80</v>
      </c>
      <c r="B147" s="3"/>
      <c r="C147" s="3"/>
      <c r="D147" s="3"/>
      <c r="E147" s="3"/>
      <c r="F147" s="31"/>
      <c r="G147" s="3"/>
      <c r="H147" s="31"/>
      <c r="I147" s="3"/>
      <c r="J147" s="31"/>
      <c r="K147" s="3"/>
      <c r="L147" s="3"/>
      <c r="M147" s="31"/>
      <c r="N147" s="3"/>
      <c r="O147" s="3"/>
    </row>
    <row r="148" spans="1:15">
      <c r="A148" s="3" t="s">
        <v>63</v>
      </c>
      <c r="B148" s="3"/>
      <c r="C148" s="3"/>
      <c r="D148" s="3"/>
      <c r="E148" s="3"/>
      <c r="F148" s="3"/>
      <c r="G148" s="3"/>
      <c r="H148" s="8">
        <v>1041.92</v>
      </c>
      <c r="I148" s="3" t="s">
        <v>15</v>
      </c>
      <c r="J148" s="3"/>
      <c r="K148" s="3"/>
      <c r="L148" s="3"/>
      <c r="M148" s="3"/>
      <c r="N148" s="3"/>
      <c r="O148" s="3"/>
    </row>
    <row r="149" spans="1:15">
      <c r="A149" s="23" t="s">
        <v>64</v>
      </c>
      <c r="H149" s="8">
        <v>1041.92</v>
      </c>
      <c r="I149" s="23" t="s">
        <v>15</v>
      </c>
    </row>
    <row r="150" spans="1:15">
      <c r="A150" s="23" t="s">
        <v>65</v>
      </c>
      <c r="H150" s="8">
        <v>1041.92</v>
      </c>
      <c r="I150" s="23" t="s">
        <v>15</v>
      </c>
    </row>
    <row r="152" spans="1:15">
      <c r="A152" s="23" t="s">
        <v>37</v>
      </c>
    </row>
    <row r="153" spans="1:15">
      <c r="A153" s="23" t="s">
        <v>63</v>
      </c>
      <c r="H153" s="9">
        <v>8.7300000000000003E-2</v>
      </c>
      <c r="I153" s="23" t="s">
        <v>18</v>
      </c>
    </row>
    <row r="154" spans="1:15">
      <c r="A154" s="23" t="s">
        <v>64</v>
      </c>
      <c r="H154" s="9">
        <v>6.089E-2</v>
      </c>
      <c r="I154" s="23" t="s">
        <v>18</v>
      </c>
    </row>
    <row r="155" spans="1:15">
      <c r="A155" s="23" t="s">
        <v>65</v>
      </c>
      <c r="H155" s="9">
        <v>5.3699999999999998E-2</v>
      </c>
      <c r="I155" s="23" t="s">
        <v>18</v>
      </c>
    </row>
    <row r="157" spans="1:15">
      <c r="A157" s="23" t="s">
        <v>66</v>
      </c>
    </row>
    <row r="158" spans="1:15">
      <c r="A158" s="23" t="s">
        <v>67</v>
      </c>
      <c r="H158" s="9">
        <v>0.34799999999999998</v>
      </c>
      <c r="I158" s="23" t="s">
        <v>18</v>
      </c>
    </row>
    <row r="159" spans="1:15">
      <c r="A159" s="23" t="s">
        <v>68</v>
      </c>
      <c r="H159" s="9">
        <v>0.34799999999999998</v>
      </c>
      <c r="I159" s="23" t="s">
        <v>18</v>
      </c>
    </row>
    <row r="160" spans="1:15">
      <c r="A160" s="23" t="s">
        <v>69</v>
      </c>
      <c r="H160" s="9">
        <v>0.34799999999999998</v>
      </c>
      <c r="I160" s="23" t="s">
        <v>18</v>
      </c>
    </row>
    <row r="161" spans="1:15">
      <c r="A161" s="23" t="s">
        <v>70</v>
      </c>
      <c r="H161" s="9">
        <v>0.34799999999999998</v>
      </c>
      <c r="I161" s="23" t="s">
        <v>18</v>
      </c>
    </row>
    <row r="162" spans="1:15">
      <c r="A162" s="23" t="s">
        <v>71</v>
      </c>
      <c r="H162" s="9">
        <v>0.34799999999999998</v>
      </c>
      <c r="I162" s="23" t="s">
        <v>18</v>
      </c>
    </row>
    <row r="163" spans="1:15">
      <c r="A163" s="23" t="s">
        <v>72</v>
      </c>
      <c r="H163" s="9">
        <v>0.34799999999999998</v>
      </c>
      <c r="I163" s="23" t="s">
        <v>18</v>
      </c>
    </row>
    <row r="167" spans="1:15">
      <c r="E167" s="23" t="s">
        <v>132</v>
      </c>
    </row>
    <row r="168" spans="1:15">
      <c r="A168" s="23" t="s">
        <v>131</v>
      </c>
      <c r="E168" s="23" t="s">
        <v>133</v>
      </c>
    </row>
    <row r="173" spans="1:15" ht="19.2" customHeight="1"/>
    <row r="175" spans="1:15" ht="21">
      <c r="A175" s="2" t="s">
        <v>43</v>
      </c>
      <c r="B175" s="2"/>
      <c r="C175" s="2"/>
      <c r="D175" s="2"/>
      <c r="E175" s="2"/>
      <c r="F175" s="2"/>
      <c r="G175" s="2"/>
      <c r="H175" s="2"/>
      <c r="I175" s="4"/>
      <c r="J175" s="4"/>
      <c r="K175" s="4"/>
      <c r="L175" s="4"/>
      <c r="M175" s="4"/>
      <c r="N175" s="4"/>
      <c r="O175" s="4" t="s">
        <v>44</v>
      </c>
    </row>
    <row r="176" spans="1:15" ht="21">
      <c r="A176" s="2" t="s">
        <v>0</v>
      </c>
      <c r="B176" s="2"/>
      <c r="C176" s="2"/>
      <c r="D176" s="2"/>
      <c r="E176" s="2"/>
      <c r="F176" s="2"/>
      <c r="G176" s="2"/>
      <c r="H176" s="2"/>
      <c r="I176" s="4"/>
      <c r="J176" s="4"/>
      <c r="K176" s="4"/>
      <c r="L176" s="4"/>
      <c r="M176" s="4"/>
      <c r="N176" s="4"/>
      <c r="O176" s="4"/>
    </row>
    <row r="177" spans="1:15" ht="21">
      <c r="A177" s="2" t="s">
        <v>1</v>
      </c>
      <c r="B177" s="2"/>
      <c r="C177" s="2"/>
      <c r="D177" s="2"/>
      <c r="E177" s="2"/>
      <c r="F177" s="2"/>
      <c r="G177" s="2"/>
      <c r="H177" s="2"/>
      <c r="I177" s="4"/>
      <c r="J177" s="4"/>
      <c r="K177" s="4"/>
      <c r="L177" s="4"/>
      <c r="M177" s="4"/>
      <c r="N177" s="4"/>
      <c r="O177" s="4"/>
    </row>
    <row r="178" spans="1:15" ht="21.6" thickBot="1">
      <c r="A178" s="50" t="str">
        <f>+A5</f>
        <v xml:space="preserve">            AUGUST 2023</v>
      </c>
      <c r="B178" s="2"/>
      <c r="C178" s="2"/>
      <c r="D178" s="2"/>
      <c r="E178" s="2"/>
      <c r="F178" s="2"/>
      <c r="G178" s="2"/>
      <c r="H178" s="2"/>
      <c r="I178" s="4"/>
      <c r="J178" s="4"/>
      <c r="K178" s="4"/>
      <c r="L178" s="4"/>
      <c r="M178" s="4"/>
      <c r="N178" s="4"/>
      <c r="O178" s="4"/>
    </row>
    <row r="179" spans="1:15" ht="21">
      <c r="A179" s="15"/>
      <c r="B179" s="15"/>
      <c r="C179" s="15"/>
      <c r="D179" s="15"/>
      <c r="E179" s="15"/>
      <c r="F179" s="15"/>
      <c r="G179" s="15"/>
      <c r="H179" s="15"/>
      <c r="I179" s="16"/>
      <c r="J179" s="16"/>
      <c r="K179" s="16"/>
      <c r="L179" s="16"/>
      <c r="M179" s="16"/>
      <c r="N179" s="16"/>
      <c r="O179" s="16"/>
    </row>
    <row r="180" spans="1: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>
      <c r="A181" s="1"/>
      <c r="B181" s="1"/>
      <c r="C181" s="1"/>
      <c r="D181" s="1"/>
      <c r="E181" s="1"/>
      <c r="F181" s="7" t="s">
        <v>3</v>
      </c>
      <c r="G181" s="1"/>
      <c r="H181" s="7" t="s">
        <v>5</v>
      </c>
      <c r="I181" s="1"/>
      <c r="J181" s="7" t="s">
        <v>45</v>
      </c>
      <c r="K181" s="1"/>
      <c r="L181" s="1"/>
      <c r="M181" s="7" t="s">
        <v>46</v>
      </c>
      <c r="N181" s="4"/>
      <c r="O181" s="4"/>
    </row>
    <row r="182" spans="1:15">
      <c r="A182" s="1"/>
      <c r="B182" s="1"/>
      <c r="C182" s="1"/>
      <c r="D182" s="1"/>
      <c r="E182" s="1"/>
      <c r="F182" s="1"/>
      <c r="G182" s="1"/>
      <c r="H182" s="7" t="s">
        <v>47</v>
      </c>
      <c r="I182" s="1"/>
      <c r="J182" s="1"/>
      <c r="K182" s="1"/>
      <c r="L182" s="1"/>
      <c r="M182" s="1"/>
      <c r="N182" s="1"/>
      <c r="O182" s="1"/>
    </row>
    <row r="183" spans="1:15">
      <c r="A183" s="1"/>
      <c r="B183" s="1"/>
      <c r="C183" s="1"/>
      <c r="D183" s="1"/>
      <c r="E183" s="1"/>
      <c r="F183" s="7" t="s">
        <v>86</v>
      </c>
      <c r="G183" s="1"/>
      <c r="H183" s="7" t="s">
        <v>87</v>
      </c>
      <c r="I183" s="1"/>
      <c r="J183" s="17"/>
      <c r="K183" s="1"/>
      <c r="L183" s="1"/>
      <c r="M183" s="1"/>
      <c r="N183" s="1"/>
      <c r="O183" s="1"/>
    </row>
    <row r="184" spans="1:15">
      <c r="A184" s="1"/>
      <c r="B184" s="1"/>
      <c r="C184" s="1"/>
      <c r="D184" s="1"/>
      <c r="E184" s="1"/>
      <c r="F184" s="20" t="s">
        <v>88</v>
      </c>
      <c r="G184" s="1"/>
      <c r="H184" s="20" t="s">
        <v>88</v>
      </c>
      <c r="I184" s="1"/>
      <c r="J184" s="20" t="s">
        <v>10</v>
      </c>
      <c r="K184" s="1"/>
      <c r="L184" s="1"/>
      <c r="M184" s="20" t="s">
        <v>11</v>
      </c>
      <c r="N184" s="1"/>
      <c r="O184" s="1"/>
    </row>
    <row r="185" spans="1:15" ht="21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21">
      <c r="A186" s="6" t="s">
        <v>48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>
      <c r="A188" s="1" t="s">
        <v>13</v>
      </c>
      <c r="B188" s="1"/>
      <c r="C188" s="1"/>
      <c r="D188" s="1"/>
      <c r="E188" s="8"/>
      <c r="F188" s="8">
        <v>32.06</v>
      </c>
      <c r="G188" s="8"/>
      <c r="H188" s="18" t="s">
        <v>14</v>
      </c>
      <c r="I188" s="1"/>
      <c r="J188" s="18" t="s">
        <v>14</v>
      </c>
      <c r="K188" s="1"/>
      <c r="L188" s="1"/>
      <c r="M188" s="8">
        <f>SUM(F188:J188)</f>
        <v>32.06</v>
      </c>
      <c r="N188" s="1" t="s">
        <v>15</v>
      </c>
      <c r="O188" s="1"/>
    </row>
    <row r="189" spans="1: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>
      <c r="A190" s="1" t="s">
        <v>49</v>
      </c>
      <c r="B190" s="1"/>
      <c r="C190" s="1"/>
      <c r="D190" s="1"/>
      <c r="E190" s="10"/>
      <c r="F190" s="9">
        <v>0.48643999999999998</v>
      </c>
      <c r="G190" s="9"/>
      <c r="H190" s="9">
        <v>0.44927</v>
      </c>
      <c r="I190" s="9"/>
      <c r="J190" s="9">
        <v>0.30235000000000001</v>
      </c>
      <c r="K190" s="1"/>
      <c r="L190" s="1"/>
      <c r="M190" s="9">
        <f>SUM(F190:J190)</f>
        <v>1.2380599999999999</v>
      </c>
      <c r="N190" s="1" t="s">
        <v>18</v>
      </c>
      <c r="O190" s="1"/>
    </row>
    <row r="191" spans="1:15">
      <c r="A191" s="1"/>
      <c r="B191" s="1"/>
      <c r="C191" s="1"/>
      <c r="D191" s="1"/>
      <c r="E191" s="1"/>
      <c r="F191" s="9"/>
      <c r="G191" s="9"/>
      <c r="H191" s="1"/>
      <c r="I191" s="1"/>
      <c r="J191" s="9"/>
      <c r="K191" s="9"/>
      <c r="L191" s="1"/>
      <c r="M191" s="9"/>
      <c r="N191" s="9"/>
      <c r="O191" s="1"/>
    </row>
    <row r="192" spans="1:15">
      <c r="A192" s="1" t="s">
        <v>50</v>
      </c>
      <c r="B192" s="1"/>
      <c r="C192" s="1"/>
      <c r="D192" s="1"/>
      <c r="E192" s="1"/>
      <c r="F192" s="9"/>
      <c r="G192" s="9"/>
      <c r="H192" s="1"/>
      <c r="I192" s="1"/>
      <c r="J192" s="9"/>
      <c r="K192" s="9"/>
      <c r="L192" s="1"/>
      <c r="M192" s="8">
        <f>ROUND(M190*1.2667,2)</f>
        <v>1.57</v>
      </c>
      <c r="N192" s="1" t="s">
        <v>51</v>
      </c>
      <c r="O192" s="1"/>
    </row>
    <row r="193" spans="1: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9"/>
      <c r="L193" s="1"/>
      <c r="M193" s="1"/>
      <c r="N193" s="9"/>
      <c r="O193" s="1"/>
    </row>
    <row r="194" spans="1:15">
      <c r="A194" s="1" t="s">
        <v>52</v>
      </c>
      <c r="B194" s="1"/>
      <c r="C194" s="1"/>
      <c r="D194" s="1"/>
      <c r="E194" s="1"/>
      <c r="F194" s="1"/>
      <c r="G194" s="1"/>
      <c r="H194" s="1"/>
      <c r="I194" s="1"/>
      <c r="J194" s="1"/>
      <c r="K194" s="9"/>
      <c r="L194" s="1"/>
      <c r="M194" s="19">
        <v>1.2E-2</v>
      </c>
      <c r="N194" s="1" t="s">
        <v>15</v>
      </c>
      <c r="O194" s="1"/>
    </row>
    <row r="195" spans="1: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21">
      <c r="A197" s="6" t="s">
        <v>53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>
      <c r="A199" s="1" t="s">
        <v>13</v>
      </c>
      <c r="B199" s="1"/>
      <c r="C199" s="1"/>
      <c r="D199" s="1"/>
      <c r="E199" s="8"/>
      <c r="F199" s="8">
        <v>32.06</v>
      </c>
      <c r="G199" s="1"/>
      <c r="H199" s="18" t="s">
        <v>14</v>
      </c>
      <c r="I199" s="1"/>
      <c r="J199" s="18" t="s">
        <v>14</v>
      </c>
      <c r="K199" s="1"/>
      <c r="L199" s="1"/>
      <c r="M199" s="8">
        <f>SUM(F199:J199)</f>
        <v>32.06</v>
      </c>
      <c r="N199" s="1" t="s">
        <v>15</v>
      </c>
      <c r="O199" s="1"/>
    </row>
    <row r="200" spans="1: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9"/>
      <c r="L200" s="1"/>
      <c r="M200" s="1"/>
      <c r="N200" s="9"/>
      <c r="O200" s="1"/>
    </row>
    <row r="201" spans="1:15">
      <c r="A201" s="1" t="s">
        <v>49</v>
      </c>
      <c r="B201" s="1"/>
      <c r="C201" s="1"/>
      <c r="D201" s="1"/>
      <c r="E201" s="10"/>
      <c r="F201" s="9">
        <v>0.10238999999999999</v>
      </c>
      <c r="G201" s="9"/>
      <c r="H201" s="18" t="s">
        <v>14</v>
      </c>
      <c r="I201" s="1"/>
      <c r="J201" s="9">
        <f>J190</f>
        <v>0.30235000000000001</v>
      </c>
      <c r="K201" s="1"/>
      <c r="L201" s="1"/>
      <c r="M201" s="9">
        <f>SUM(F201:J201)</f>
        <v>0.40473999999999999</v>
      </c>
      <c r="N201" s="1" t="s">
        <v>18</v>
      </c>
      <c r="O201" s="1"/>
    </row>
    <row r="202" spans="1:15">
      <c r="A202" s="1"/>
      <c r="B202" s="1"/>
      <c r="C202" s="1"/>
      <c r="D202" s="1"/>
      <c r="E202" s="9"/>
      <c r="F202" s="9"/>
      <c r="G202" s="9"/>
      <c r="H202" s="1"/>
      <c r="I202" s="1"/>
      <c r="J202" s="9"/>
      <c r="K202" s="1"/>
      <c r="L202" s="1"/>
      <c r="M202" s="9"/>
      <c r="N202" s="1"/>
      <c r="O202" s="9"/>
    </row>
    <row r="203" spans="1:15">
      <c r="A203" s="1" t="s">
        <v>50</v>
      </c>
      <c r="B203" s="1"/>
      <c r="C203" s="1"/>
      <c r="D203" s="1"/>
      <c r="E203" s="1"/>
      <c r="F203" s="9"/>
      <c r="G203" s="9"/>
      <c r="H203" s="1"/>
      <c r="I203" s="1"/>
      <c r="J203" s="9"/>
      <c r="K203" s="9"/>
      <c r="L203" s="1"/>
      <c r="M203" s="8">
        <f>ROUND(M201*1.2667,2)</f>
        <v>0.51</v>
      </c>
      <c r="N203" s="1" t="s">
        <v>51</v>
      </c>
      <c r="O203" s="1"/>
    </row>
    <row r="204" spans="1: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21">
      <c r="A207" s="6" t="s">
        <v>54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>
      <c r="A209" s="1" t="s">
        <v>13</v>
      </c>
      <c r="B209" s="1"/>
      <c r="C209" s="1"/>
      <c r="D209" s="1"/>
      <c r="E209" s="8"/>
      <c r="F209" s="8">
        <v>528.98</v>
      </c>
      <c r="G209" s="1"/>
      <c r="H209" s="18" t="s">
        <v>14</v>
      </c>
      <c r="I209" s="1"/>
      <c r="J209" s="18" t="s">
        <v>14</v>
      </c>
      <c r="K209" s="1"/>
      <c r="L209" s="1"/>
      <c r="M209" s="8">
        <f>SUM(F209:J209)</f>
        <v>528.98</v>
      </c>
      <c r="N209" s="1" t="s">
        <v>15</v>
      </c>
      <c r="O209" s="1"/>
    </row>
    <row r="210" spans="1: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>
      <c r="A211" s="1" t="s">
        <v>55</v>
      </c>
      <c r="B211" s="1"/>
      <c r="C211" s="1"/>
      <c r="D211" s="1"/>
      <c r="E211" s="1"/>
      <c r="F211" s="9">
        <v>0.10355</v>
      </c>
      <c r="G211" s="1"/>
      <c r="H211" s="9">
        <f>+H190</f>
        <v>0.44927</v>
      </c>
      <c r="I211" s="1"/>
      <c r="J211" s="9">
        <v>6.3950000000000007E-2</v>
      </c>
      <c r="K211" s="1"/>
      <c r="L211" s="1"/>
      <c r="M211" s="9">
        <f>SUM(F211:J211)</f>
        <v>0.61677000000000004</v>
      </c>
      <c r="N211" s="1" t="s">
        <v>18</v>
      </c>
      <c r="O211" s="1"/>
    </row>
    <row r="212" spans="1: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>
      <c r="A213" s="1" t="s">
        <v>49</v>
      </c>
      <c r="B213" s="1"/>
      <c r="C213" s="1"/>
      <c r="D213" s="1"/>
      <c r="E213" s="10"/>
      <c r="F213" s="1"/>
      <c r="G213" s="9"/>
      <c r="H213" s="1"/>
      <c r="I213" s="1"/>
      <c r="J213" s="9">
        <v>0.2384</v>
      </c>
      <c r="K213" s="1"/>
      <c r="L213" s="1"/>
      <c r="M213" s="9">
        <f>(J213)</f>
        <v>0.2384</v>
      </c>
      <c r="N213" s="1" t="s">
        <v>18</v>
      </c>
      <c r="O213" s="1"/>
    </row>
    <row r="214" spans="1:15">
      <c r="A214" s="1"/>
      <c r="B214" s="1"/>
      <c r="C214" s="1"/>
      <c r="D214" s="1"/>
      <c r="E214" s="1"/>
      <c r="F214" s="9"/>
      <c r="G214" s="9"/>
      <c r="H214" s="1"/>
      <c r="I214" s="1"/>
      <c r="J214" s="9"/>
      <c r="K214" s="9"/>
      <c r="L214" s="1"/>
      <c r="M214" s="9"/>
      <c r="N214" s="9"/>
      <c r="O214" s="1"/>
    </row>
    <row r="215" spans="1:15">
      <c r="A215" s="1" t="s">
        <v>56</v>
      </c>
      <c r="B215" s="1"/>
      <c r="C215" s="1"/>
      <c r="D215" s="1"/>
      <c r="E215" s="1"/>
      <c r="F215" s="9"/>
      <c r="G215" s="9"/>
      <c r="H215" s="1"/>
      <c r="I215" s="1"/>
      <c r="J215" s="9"/>
      <c r="K215" s="9"/>
      <c r="L215" s="1"/>
      <c r="M215" s="8">
        <f>ROUND((M211+M213)*1.2667,2)</f>
        <v>1.08</v>
      </c>
      <c r="N215" s="1" t="s">
        <v>51</v>
      </c>
      <c r="O215" s="1"/>
    </row>
    <row r="216" spans="1: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9"/>
      <c r="L216" s="1"/>
      <c r="M216" s="1"/>
      <c r="N216" s="9"/>
      <c r="O216" s="1"/>
    </row>
    <row r="217" spans="1:15">
      <c r="A217" s="1" t="s">
        <v>52</v>
      </c>
      <c r="B217" s="1"/>
      <c r="C217" s="1"/>
      <c r="D217" s="1"/>
      <c r="E217" s="1"/>
      <c r="F217" s="1"/>
      <c r="G217" s="1"/>
      <c r="H217" s="1"/>
      <c r="I217" s="1"/>
      <c r="J217" s="1"/>
      <c r="K217" s="9"/>
      <c r="L217" s="1"/>
      <c r="M217" s="19">
        <v>1.2E-2</v>
      </c>
      <c r="N217" s="1" t="s">
        <v>15</v>
      </c>
      <c r="O217" s="1"/>
    </row>
    <row r="218" spans="1: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21">
      <c r="A220" s="6" t="s">
        <v>57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>
      <c r="A222" s="1" t="s">
        <v>13</v>
      </c>
      <c r="B222" s="1"/>
      <c r="C222" s="1"/>
      <c r="D222" s="1"/>
      <c r="E222" s="8"/>
      <c r="F222" s="8">
        <f>F209</f>
        <v>528.98</v>
      </c>
      <c r="G222" s="1"/>
      <c r="H222" s="18" t="s">
        <v>14</v>
      </c>
      <c r="I222" s="1"/>
      <c r="J222" s="18" t="s">
        <v>14</v>
      </c>
      <c r="K222" s="1"/>
      <c r="L222" s="1"/>
      <c r="M222" s="8">
        <f>SUM(F222:J222)</f>
        <v>528.98</v>
      </c>
      <c r="N222" s="1" t="s">
        <v>15</v>
      </c>
      <c r="O222" s="1"/>
    </row>
    <row r="223" spans="1: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9"/>
      <c r="L223" s="1"/>
      <c r="M223" s="1"/>
      <c r="N223" s="9"/>
      <c r="O223" s="1"/>
    </row>
    <row r="224" spans="1:15">
      <c r="A224" s="1" t="s">
        <v>55</v>
      </c>
      <c r="B224" s="1"/>
      <c r="C224" s="1"/>
      <c r="D224" s="1"/>
      <c r="E224" s="1"/>
      <c r="F224" s="9">
        <f>+F211</f>
        <v>0.10355</v>
      </c>
      <c r="G224" s="1"/>
      <c r="H224" s="18" t="s">
        <v>14</v>
      </c>
      <c r="I224" s="1"/>
      <c r="J224" s="9">
        <f>(J211)</f>
        <v>6.3950000000000007E-2</v>
      </c>
      <c r="K224" s="9"/>
      <c r="L224" s="1"/>
      <c r="M224" s="9">
        <f>(F224+J224)</f>
        <v>0.16750000000000001</v>
      </c>
      <c r="N224" s="1" t="s">
        <v>18</v>
      </c>
      <c r="O224" s="1"/>
    </row>
    <row r="225" spans="1: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9"/>
      <c r="L225" s="1"/>
      <c r="M225" s="1"/>
      <c r="N225" s="9"/>
      <c r="O225" s="1"/>
    </row>
    <row r="226" spans="1:15">
      <c r="A226" s="1" t="s">
        <v>49</v>
      </c>
      <c r="B226" s="1"/>
      <c r="C226" s="1"/>
      <c r="D226" s="1"/>
      <c r="E226" s="10"/>
      <c r="F226" s="9"/>
      <c r="G226" s="9"/>
      <c r="H226" s="18" t="s">
        <v>14</v>
      </c>
      <c r="I226" s="1"/>
      <c r="J226" s="9">
        <f>J213</f>
        <v>0.2384</v>
      </c>
      <c r="K226" s="1"/>
      <c r="L226" s="1"/>
      <c r="M226" s="9">
        <f>SUM(F226:J226)</f>
        <v>0.2384</v>
      </c>
      <c r="N226" s="1" t="s">
        <v>18</v>
      </c>
      <c r="O226" s="1"/>
    </row>
    <row r="227" spans="1:15">
      <c r="A227" s="1"/>
      <c r="B227" s="1"/>
      <c r="C227" s="1"/>
      <c r="D227" s="1"/>
      <c r="E227" s="9"/>
      <c r="F227" s="9"/>
      <c r="G227" s="9"/>
      <c r="H227" s="1"/>
      <c r="I227" s="1"/>
      <c r="J227" s="9"/>
      <c r="K227" s="1"/>
      <c r="L227" s="1"/>
      <c r="M227" s="9"/>
      <c r="N227" s="1"/>
      <c r="O227" s="9"/>
    </row>
    <row r="228" spans="1:15">
      <c r="A228" s="1" t="s">
        <v>56</v>
      </c>
      <c r="B228" s="1"/>
      <c r="C228" s="1"/>
      <c r="D228" s="1"/>
      <c r="E228" s="1"/>
      <c r="F228" s="9"/>
      <c r="G228" s="9"/>
      <c r="H228" s="1"/>
      <c r="I228" s="1"/>
      <c r="J228" s="9"/>
      <c r="K228" s="9"/>
      <c r="L228" s="1"/>
      <c r="M228" s="8">
        <f>ROUND((M224+M226)*1.2667,2)</f>
        <v>0.51</v>
      </c>
      <c r="N228" s="1" t="s">
        <v>51</v>
      </c>
      <c r="O228" s="1"/>
    </row>
    <row r="229" spans="1: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>
      <c r="A235" s="1" t="s">
        <v>58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21" t="s">
        <v>78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21" t="s">
        <v>59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>
      <c r="A238" s="21" t="s">
        <v>79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>
      <c r="A239" s="21"/>
      <c r="B239" s="1"/>
      <c r="C239" s="1"/>
      <c r="D239" s="1"/>
      <c r="E239" s="1"/>
      <c r="F239" s="1" t="str">
        <f>+F129</f>
        <v>This Filing Effective for the Billing Month of June 2023  Subject to Refund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>
      <c r="A240" s="3" t="str">
        <f>+A130</f>
        <v>FILED 04-28-23</v>
      </c>
      <c r="B240" s="1"/>
      <c r="C240" s="1"/>
      <c r="D240" s="1"/>
      <c r="E240" s="1"/>
      <c r="F240" s="1" t="str">
        <f>+F130</f>
        <v>Superseding Filing Effective for the Billing of March 2023 Subject to Refund</v>
      </c>
      <c r="G240" s="1"/>
      <c r="H240" s="1"/>
      <c r="I240" s="1"/>
      <c r="J240" s="1"/>
      <c r="K240" s="1"/>
      <c r="L240" s="1"/>
      <c r="M240" s="1"/>
      <c r="N240" s="1"/>
      <c r="O240" s="1"/>
    </row>
    <row r="241" spans="1:1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25.2">
      <c r="A246" s="1"/>
      <c r="B246" s="1"/>
      <c r="C246" s="1"/>
      <c r="D246" s="1"/>
      <c r="E246" s="1"/>
      <c r="F246" s="14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21">
      <c r="A247" s="1"/>
      <c r="B247" s="1"/>
      <c r="C247" s="1"/>
      <c r="D247" s="1"/>
      <c r="E247" s="1"/>
      <c r="F247" s="6"/>
      <c r="G247" s="1"/>
      <c r="H247" s="1"/>
      <c r="I247" s="1"/>
      <c r="J247" s="1"/>
      <c r="K247" s="1"/>
      <c r="L247" s="1"/>
      <c r="M247" s="1"/>
      <c r="N247" s="1"/>
      <c r="O247" s="4" t="s">
        <v>60</v>
      </c>
    </row>
    <row r="248" spans="1:15" ht="21">
      <c r="A248" s="2" t="s">
        <v>31</v>
      </c>
      <c r="B248" s="2"/>
      <c r="C248" s="2"/>
      <c r="D248" s="2"/>
      <c r="E248" s="2"/>
      <c r="F248" s="2"/>
      <c r="G248" s="2"/>
      <c r="H248" s="2"/>
      <c r="I248" s="4"/>
      <c r="J248" s="4"/>
      <c r="K248" s="4"/>
      <c r="L248" s="4"/>
      <c r="M248" s="4"/>
      <c r="N248" s="4"/>
      <c r="O248" s="4"/>
    </row>
    <row r="249" spans="1:15" ht="21">
      <c r="A249" s="2" t="s">
        <v>0</v>
      </c>
      <c r="B249" s="2"/>
      <c r="C249" s="2"/>
      <c r="D249" s="2"/>
      <c r="E249" s="2"/>
      <c r="F249" s="2"/>
      <c r="G249" s="2"/>
      <c r="H249" s="2"/>
      <c r="I249" s="4"/>
      <c r="J249" s="4"/>
      <c r="K249" s="4"/>
      <c r="L249" s="4"/>
      <c r="M249" s="4"/>
      <c r="N249" s="4"/>
      <c r="O249" s="4"/>
    </row>
    <row r="250" spans="1:15" ht="21">
      <c r="A250" s="2" t="s">
        <v>1</v>
      </c>
      <c r="B250" s="2"/>
      <c r="C250" s="2"/>
      <c r="D250" s="2"/>
      <c r="E250" s="2"/>
      <c r="F250" s="2"/>
      <c r="G250" s="2"/>
      <c r="H250" s="2"/>
      <c r="I250" s="4"/>
      <c r="J250" s="4"/>
      <c r="K250" s="4"/>
      <c r="L250" s="4"/>
      <c r="M250" s="4"/>
      <c r="N250" s="4"/>
      <c r="O250" s="4"/>
    </row>
    <row r="251" spans="1:15" ht="21.6" thickBot="1">
      <c r="A251" s="2" t="str">
        <f>+A178</f>
        <v xml:space="preserve">            AUGUST 2023</v>
      </c>
      <c r="B251" s="2"/>
      <c r="C251" s="2"/>
      <c r="D251" s="2"/>
      <c r="E251" s="2"/>
      <c r="F251" s="2"/>
      <c r="G251" s="2"/>
      <c r="H251" s="2"/>
      <c r="I251" s="4"/>
      <c r="J251" s="4"/>
      <c r="K251" s="4"/>
      <c r="L251" s="4"/>
      <c r="M251" s="4"/>
      <c r="N251" s="4"/>
      <c r="O251" s="4"/>
    </row>
    <row r="252" spans="1:15" ht="21">
      <c r="A252" s="15"/>
      <c r="B252" s="15"/>
      <c r="C252" s="15"/>
      <c r="D252" s="15"/>
      <c r="E252" s="15"/>
      <c r="F252" s="15"/>
      <c r="G252" s="15"/>
      <c r="H252" s="15"/>
      <c r="I252" s="16"/>
      <c r="J252" s="16"/>
      <c r="K252" s="16"/>
      <c r="L252" s="16"/>
      <c r="M252" s="16"/>
      <c r="N252" s="16"/>
      <c r="O252" s="16"/>
    </row>
    <row r="253" spans="1: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>
      <c r="A254" s="1"/>
      <c r="B254" s="1"/>
      <c r="C254" s="1"/>
      <c r="D254" s="1"/>
      <c r="E254" s="1"/>
      <c r="F254" s="7" t="s">
        <v>3</v>
      </c>
      <c r="G254" s="1"/>
      <c r="H254" s="1"/>
      <c r="I254" s="1"/>
      <c r="J254" s="7" t="s">
        <v>5</v>
      </c>
      <c r="K254" s="1"/>
      <c r="L254" s="1"/>
      <c r="M254" s="7" t="s">
        <v>6</v>
      </c>
      <c r="N254" s="4"/>
      <c r="O254" s="4"/>
    </row>
    <row r="255" spans="1:15">
      <c r="A255" s="1"/>
      <c r="B255" s="1"/>
      <c r="C255" s="1"/>
      <c r="D255" s="1"/>
      <c r="E255" s="1"/>
      <c r="F255" s="7" t="s">
        <v>7</v>
      </c>
      <c r="G255" s="1"/>
      <c r="H255" s="1"/>
      <c r="I255" s="1"/>
      <c r="J255" s="7" t="s">
        <v>33</v>
      </c>
      <c r="K255" s="1"/>
      <c r="L255" s="1"/>
      <c r="M255" s="7" t="s">
        <v>11</v>
      </c>
      <c r="N255" s="1"/>
      <c r="O255" s="1"/>
    </row>
    <row r="256" spans="1:15">
      <c r="A256" s="1"/>
      <c r="B256" s="1"/>
      <c r="C256" s="1"/>
      <c r="D256" s="1"/>
      <c r="E256" s="1"/>
      <c r="F256" s="1"/>
      <c r="G256" s="1"/>
      <c r="H256" s="1"/>
      <c r="I256" s="1"/>
      <c r="J256" s="17"/>
      <c r="K256" s="1"/>
      <c r="L256" s="1"/>
      <c r="M256" s="1"/>
      <c r="N256" s="1"/>
      <c r="O256" s="1"/>
    </row>
    <row r="257" spans="1:15">
      <c r="A257" s="1"/>
      <c r="B257" s="1"/>
      <c r="C257" s="1"/>
      <c r="D257" s="1"/>
      <c r="E257" s="1"/>
      <c r="F257" s="17"/>
      <c r="G257" s="1"/>
      <c r="H257" s="17"/>
      <c r="I257" s="1"/>
      <c r="J257" s="17"/>
      <c r="K257" s="1"/>
      <c r="L257" s="1"/>
      <c r="M257" s="17"/>
      <c r="N257" s="1"/>
      <c r="O257" s="1"/>
    </row>
    <row r="258" spans="1:15" ht="21">
      <c r="A258" s="6" t="s">
        <v>61</v>
      </c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21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>
      <c r="A260" s="1" t="s">
        <v>13</v>
      </c>
      <c r="B260" s="1"/>
      <c r="C260" s="1"/>
      <c r="D260" s="1"/>
      <c r="E260" s="1"/>
      <c r="F260" s="8">
        <v>3507.84</v>
      </c>
      <c r="G260" s="1"/>
      <c r="H260" s="1"/>
      <c r="I260" s="1"/>
      <c r="J260" s="7" t="s">
        <v>14</v>
      </c>
      <c r="K260" s="1"/>
      <c r="L260" s="1"/>
      <c r="M260" s="8">
        <f>SUM(F260:J260)</f>
        <v>3507.84</v>
      </c>
      <c r="N260" s="1"/>
      <c r="O260" s="1" t="s">
        <v>15</v>
      </c>
    </row>
    <row r="261" spans="1:15" ht="20.100000000000001" customHeight="1">
      <c r="A261" s="1"/>
      <c r="B261" s="1"/>
      <c r="C261" s="1"/>
      <c r="D261" s="1"/>
      <c r="E261" s="8"/>
      <c r="F261" s="8"/>
      <c r="G261" s="1"/>
      <c r="H261" s="9"/>
      <c r="I261" s="1"/>
      <c r="J261" s="9"/>
      <c r="K261" s="1"/>
      <c r="L261" s="1"/>
      <c r="M261" s="8"/>
      <c r="N261" s="1"/>
      <c r="O261" s="1"/>
    </row>
    <row r="262" spans="1:15" ht="20.100000000000001" customHeight="1">
      <c r="A262" s="1" t="s">
        <v>35</v>
      </c>
      <c r="B262" s="1"/>
      <c r="C262" s="1"/>
      <c r="D262" s="1"/>
      <c r="E262" s="1"/>
      <c r="F262" s="7" t="s">
        <v>14</v>
      </c>
      <c r="G262" s="1"/>
      <c r="H262" s="1"/>
      <c r="I262" s="1"/>
      <c r="J262" s="9">
        <v>0.16505</v>
      </c>
      <c r="K262" s="1"/>
      <c r="L262" s="1"/>
      <c r="M262" s="9">
        <f>SUM(F262:J262)</f>
        <v>0.16505</v>
      </c>
      <c r="N262" s="1"/>
      <c r="O262" s="1" t="s">
        <v>18</v>
      </c>
    </row>
    <row r="263" spans="1:15" ht="20.100000000000001" customHeight="1">
      <c r="A263" s="1"/>
      <c r="B263" s="1"/>
      <c r="C263" s="1"/>
      <c r="D263" s="1"/>
      <c r="E263" s="10"/>
      <c r="F263" s="9"/>
      <c r="G263" s="9"/>
      <c r="H263" s="10"/>
      <c r="I263" s="1"/>
      <c r="J263" s="9"/>
      <c r="K263" s="1"/>
      <c r="L263" s="1"/>
      <c r="M263" s="9"/>
      <c r="N263" s="1"/>
      <c r="O263" s="1"/>
    </row>
    <row r="264" spans="1:15" ht="20.100000000000001" customHeight="1">
      <c r="A264" s="1" t="s">
        <v>37</v>
      </c>
      <c r="B264" s="1"/>
      <c r="C264" s="1"/>
      <c r="D264" s="1"/>
      <c r="E264" s="1"/>
      <c r="F264" s="9">
        <v>4.9270000000000001E-2</v>
      </c>
      <c r="G264" s="1"/>
      <c r="H264" s="1"/>
      <c r="I264" s="1"/>
      <c r="J264" s="7" t="s">
        <v>14</v>
      </c>
      <c r="K264" s="9"/>
      <c r="L264" s="1"/>
      <c r="M264" s="9">
        <f>SUM(F264:J264)</f>
        <v>4.9270000000000001E-2</v>
      </c>
      <c r="N264" s="9"/>
      <c r="O264" s="1" t="s">
        <v>18</v>
      </c>
    </row>
    <row r="265" spans="1:15" ht="20.10000000000000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9"/>
      <c r="L265" s="1"/>
      <c r="M265" s="19"/>
      <c r="N265" s="1"/>
      <c r="O265" s="1"/>
    </row>
    <row r="266" spans="1:15" ht="20.100000000000001" customHeight="1">
      <c r="A266" s="1" t="s">
        <v>38</v>
      </c>
      <c r="B266" s="1"/>
      <c r="C266" s="1"/>
      <c r="D266" s="1"/>
      <c r="E266" s="1"/>
      <c r="F266" s="7" t="s">
        <v>14</v>
      </c>
      <c r="G266" s="1"/>
      <c r="H266" s="1"/>
      <c r="I266" s="1"/>
      <c r="J266" s="9">
        <f>+J109</f>
        <v>0.2384</v>
      </c>
      <c r="K266" s="1"/>
      <c r="L266" s="1"/>
      <c r="M266" s="9">
        <f>SUM(F266:J266)</f>
        <v>0.2384</v>
      </c>
      <c r="N266" s="1"/>
      <c r="O266" s="1" t="s">
        <v>18</v>
      </c>
    </row>
    <row r="267" spans="1:15" ht="1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0.100000000000001" customHeight="1">
      <c r="A268" s="1"/>
      <c r="B268" s="1"/>
      <c r="C268" s="1"/>
      <c r="D268" s="1"/>
      <c r="E268" s="1"/>
      <c r="F268" s="7"/>
      <c r="G268" s="1"/>
      <c r="H268" s="1"/>
      <c r="I268" s="1"/>
      <c r="J268" s="8"/>
      <c r="K268" s="1"/>
      <c r="L268" s="1"/>
      <c r="M268" s="8"/>
      <c r="N268" s="1"/>
      <c r="O268" s="1"/>
    </row>
    <row r="269" spans="1: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>
      <c r="A270" s="1"/>
      <c r="B270" s="1"/>
      <c r="C270" s="1"/>
      <c r="D270" s="1"/>
      <c r="E270" s="1"/>
      <c r="F270" s="1" t="str">
        <f>+F239</f>
        <v>This Filing Effective for the Billing Month of June 2023  Subject to Refund</v>
      </c>
      <c r="G270" s="1"/>
      <c r="H270" s="1"/>
      <c r="I270" s="1"/>
      <c r="J270" s="7"/>
      <c r="K270" s="1"/>
      <c r="L270" s="1"/>
      <c r="M270" s="9"/>
      <c r="N270" s="1"/>
      <c r="O270" s="1"/>
    </row>
    <row r="271" spans="1:15">
      <c r="A271" s="1" t="str">
        <f>+A240</f>
        <v>FILED 04-28-23</v>
      </c>
      <c r="B271" s="1"/>
      <c r="C271" s="1"/>
      <c r="D271" s="1"/>
      <c r="E271" s="1"/>
      <c r="F271" s="9" t="str">
        <f>+F240</f>
        <v>Superseding Filing Effective for the Billing of March 2023 Subject to Refund</v>
      </c>
      <c r="G271" s="1"/>
      <c r="H271" s="1"/>
      <c r="I271" s="1"/>
      <c r="J271" s="7"/>
      <c r="K271" s="1"/>
      <c r="L271" s="1"/>
      <c r="M271" s="9"/>
      <c r="N271" s="1"/>
      <c r="O271" s="1"/>
    </row>
    <row r="272" spans="1:15">
      <c r="A272" s="1"/>
      <c r="B272" s="1"/>
      <c r="C272" s="1"/>
      <c r="D272" s="1"/>
      <c r="E272" s="1"/>
      <c r="F272" s="9"/>
      <c r="G272" s="1"/>
      <c r="H272" s="1"/>
      <c r="I272" s="1"/>
      <c r="J272" s="7"/>
      <c r="K272" s="1"/>
      <c r="L272" s="1"/>
      <c r="M272" s="9"/>
      <c r="N272" s="1"/>
      <c r="O272" s="1"/>
    </row>
    <row r="273" spans="1:15" ht="21">
      <c r="A273" s="32"/>
      <c r="B273" s="2"/>
      <c r="C273" s="2"/>
      <c r="D273" s="2"/>
      <c r="E273" s="2"/>
      <c r="F273" s="4"/>
      <c r="G273" s="2"/>
      <c r="H273" s="2"/>
      <c r="I273" s="4"/>
      <c r="J273" s="4"/>
      <c r="K273" s="4"/>
      <c r="L273" s="4"/>
      <c r="M273" s="4"/>
      <c r="N273" s="4"/>
      <c r="O273" s="4" t="s">
        <v>84</v>
      </c>
    </row>
    <row r="274" spans="1:15" ht="21">
      <c r="A274" s="2" t="s">
        <v>31</v>
      </c>
      <c r="B274" s="2"/>
      <c r="C274" s="2"/>
      <c r="D274" s="2"/>
      <c r="E274" s="2"/>
      <c r="F274" s="4"/>
      <c r="G274" s="2"/>
      <c r="H274" s="2"/>
      <c r="I274" s="4"/>
      <c r="J274" s="4"/>
      <c r="K274" s="4"/>
      <c r="L274" s="4"/>
      <c r="M274" s="4"/>
      <c r="N274" s="4"/>
      <c r="O274" s="4"/>
    </row>
    <row r="275" spans="1:15" ht="21">
      <c r="A275" s="2" t="s">
        <v>0</v>
      </c>
      <c r="B275" s="2"/>
      <c r="C275" s="2"/>
      <c r="D275" s="2"/>
      <c r="E275" s="2"/>
      <c r="F275" s="4"/>
      <c r="G275" s="2"/>
      <c r="H275" s="2"/>
      <c r="I275" s="4"/>
      <c r="J275" s="4"/>
      <c r="K275" s="4"/>
      <c r="L275" s="4"/>
      <c r="M275" s="4"/>
      <c r="N275" s="4"/>
      <c r="O275" s="4"/>
    </row>
    <row r="276" spans="1:15" ht="21">
      <c r="A276" s="2" t="s">
        <v>1</v>
      </c>
      <c r="B276" s="2"/>
      <c r="C276" s="2"/>
      <c r="D276" s="2"/>
      <c r="E276" s="2"/>
      <c r="F276" s="4"/>
      <c r="G276" s="2"/>
      <c r="H276" s="2"/>
      <c r="I276" s="4"/>
      <c r="J276" s="4"/>
      <c r="K276" s="4"/>
      <c r="L276" s="4"/>
      <c r="M276" s="4"/>
      <c r="N276" s="4"/>
      <c r="O276" s="4"/>
    </row>
    <row r="277" spans="1:15" ht="21">
      <c r="A277" s="33" t="str">
        <f>+A5</f>
        <v xml:space="preserve">            AUGUST 2023</v>
      </c>
      <c r="B277" s="33"/>
      <c r="C277" s="33"/>
      <c r="D277" s="33"/>
      <c r="E277" s="33"/>
      <c r="F277" s="33"/>
      <c r="G277" s="33"/>
      <c r="H277" s="33"/>
      <c r="I277" s="34"/>
      <c r="J277" s="34"/>
      <c r="K277" s="34"/>
      <c r="L277" s="34"/>
      <c r="M277" s="34"/>
      <c r="N277" s="34"/>
      <c r="O277" s="34"/>
    </row>
    <row r="281" spans="1:15">
      <c r="A281" s="23" t="s">
        <v>81</v>
      </c>
    </row>
    <row r="283" spans="1:15">
      <c r="A283" s="23" t="s">
        <v>82</v>
      </c>
      <c r="H283" s="23" t="s">
        <v>73</v>
      </c>
    </row>
    <row r="285" spans="1:15">
      <c r="A285" s="23" t="s">
        <v>80</v>
      </c>
    </row>
    <row r="286" spans="1:15">
      <c r="A286" s="23" t="s">
        <v>63</v>
      </c>
      <c r="H286" s="8">
        <v>1041.92</v>
      </c>
      <c r="I286" s="23" t="s">
        <v>15</v>
      </c>
    </row>
    <row r="287" spans="1:15">
      <c r="A287" s="23" t="s">
        <v>64</v>
      </c>
      <c r="H287" s="8">
        <v>1041.92</v>
      </c>
      <c r="I287" s="23" t="s">
        <v>15</v>
      </c>
    </row>
    <row r="288" spans="1:15">
      <c r="A288" s="23" t="s">
        <v>65</v>
      </c>
      <c r="H288" s="8">
        <v>1041.92</v>
      </c>
      <c r="I288" s="23" t="s">
        <v>15</v>
      </c>
    </row>
    <row r="289" spans="1:9">
      <c r="H289" s="9"/>
    </row>
    <row r="290" spans="1:9">
      <c r="A290" s="23" t="s">
        <v>121</v>
      </c>
      <c r="H290" s="9"/>
    </row>
    <row r="291" spans="1:9">
      <c r="A291" s="23" t="s">
        <v>63</v>
      </c>
      <c r="H291" s="9">
        <v>8.7300000000000003E-2</v>
      </c>
      <c r="I291" s="23" t="s">
        <v>18</v>
      </c>
    </row>
    <row r="292" spans="1:9">
      <c r="A292" s="23" t="s">
        <v>64</v>
      </c>
      <c r="H292" s="9">
        <v>6.089E-2</v>
      </c>
      <c r="I292" s="23" t="s">
        <v>18</v>
      </c>
    </row>
    <row r="293" spans="1:9">
      <c r="A293" s="23" t="s">
        <v>65</v>
      </c>
      <c r="H293" s="9">
        <v>5.3699999999999998E-2</v>
      </c>
      <c r="I293" s="23" t="s">
        <v>18</v>
      </c>
    </row>
    <row r="294" spans="1:9">
      <c r="H294" s="9"/>
    </row>
    <row r="295" spans="1:9">
      <c r="A295" s="23" t="s">
        <v>66</v>
      </c>
      <c r="H295" s="9"/>
    </row>
    <row r="296" spans="1:9">
      <c r="A296" s="23" t="s">
        <v>67</v>
      </c>
      <c r="H296" s="9">
        <f>+H158</f>
        <v>0.34799999999999998</v>
      </c>
      <c r="I296" s="23" t="s">
        <v>18</v>
      </c>
    </row>
    <row r="297" spans="1:9">
      <c r="A297" s="23" t="s">
        <v>68</v>
      </c>
      <c r="H297" s="9">
        <f t="shared" ref="H297:H301" si="0">+H159</f>
        <v>0.34799999999999998</v>
      </c>
      <c r="I297" s="23" t="s">
        <v>18</v>
      </c>
    </row>
    <row r="298" spans="1:9">
      <c r="A298" s="23" t="s">
        <v>69</v>
      </c>
      <c r="H298" s="9">
        <f t="shared" si="0"/>
        <v>0.34799999999999998</v>
      </c>
      <c r="I298" s="23" t="s">
        <v>18</v>
      </c>
    </row>
    <row r="299" spans="1:9">
      <c r="A299" s="23" t="s">
        <v>70</v>
      </c>
      <c r="H299" s="9">
        <f t="shared" si="0"/>
        <v>0.34799999999999998</v>
      </c>
      <c r="I299" s="23" t="s">
        <v>18</v>
      </c>
    </row>
    <row r="300" spans="1:9">
      <c r="A300" s="23" t="s">
        <v>71</v>
      </c>
      <c r="H300" s="9">
        <f t="shared" si="0"/>
        <v>0.34799999999999998</v>
      </c>
      <c r="I300" s="23" t="s">
        <v>18</v>
      </c>
    </row>
    <row r="301" spans="1:9">
      <c r="A301" s="23" t="s">
        <v>72</v>
      </c>
      <c r="H301" s="9">
        <f t="shared" si="0"/>
        <v>0.34799999999999998</v>
      </c>
      <c r="I301" s="23" t="s">
        <v>18</v>
      </c>
    </row>
    <row r="304" spans="1:9">
      <c r="F304" s="35" t="str">
        <f>+E167</f>
        <v>This Filing Effective for the Billing Month of August 2023 - Subject to Refund</v>
      </c>
    </row>
    <row r="305" spans="1:15">
      <c r="A305" s="23" t="str">
        <f>+A168</f>
        <v>FILED 07-28-2023</v>
      </c>
      <c r="F305" s="35" t="str">
        <f>+E168</f>
        <v>Superseding Filing Effective for the Billing Month of July 2023 - Subject to Refund</v>
      </c>
    </row>
    <row r="306" spans="1:15">
      <c r="F306" s="35"/>
    </row>
    <row r="308" spans="1:15" ht="21">
      <c r="A308" s="36"/>
      <c r="B308" s="36"/>
      <c r="C308" s="36"/>
      <c r="D308" s="37" t="s">
        <v>89</v>
      </c>
      <c r="E308" s="36"/>
      <c r="F308" s="36"/>
      <c r="G308" s="36"/>
      <c r="H308" s="36"/>
      <c r="I308" s="36"/>
      <c r="J308" s="36"/>
      <c r="K308" s="36"/>
      <c r="L308" s="38"/>
      <c r="M308" s="39"/>
      <c r="N308" s="39"/>
      <c r="O308" s="40"/>
    </row>
    <row r="309" spans="1:15" ht="21">
      <c r="A309" s="41"/>
      <c r="B309" s="36"/>
      <c r="C309" s="36"/>
      <c r="D309" s="41" t="s">
        <v>90</v>
      </c>
      <c r="E309" s="36"/>
      <c r="F309" s="36"/>
      <c r="G309" s="36"/>
      <c r="H309" s="36"/>
      <c r="I309" s="36"/>
      <c r="J309" s="36"/>
      <c r="K309" s="36"/>
      <c r="L309" s="38"/>
      <c r="M309" s="39"/>
      <c r="N309" s="39"/>
      <c r="O309" s="40"/>
    </row>
    <row r="310" spans="1:15" ht="21">
      <c r="A310" s="41"/>
      <c r="B310" s="41"/>
      <c r="C310" s="41"/>
      <c r="D310" s="41" t="s">
        <v>91</v>
      </c>
      <c r="E310" s="41"/>
      <c r="F310" s="41"/>
      <c r="G310" s="41"/>
      <c r="H310" s="41"/>
      <c r="I310" s="41"/>
      <c r="J310" s="41"/>
      <c r="K310" s="40"/>
      <c r="L310" s="40"/>
      <c r="M310" s="40"/>
      <c r="N310" s="40"/>
      <c r="O310" s="40" t="s">
        <v>92</v>
      </c>
    </row>
    <row r="311" spans="1:15" ht="2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0"/>
      <c r="L311" s="40"/>
      <c r="M311" s="40"/>
      <c r="N311" s="40"/>
      <c r="O311" s="40"/>
    </row>
    <row r="312" spans="1:15" ht="21">
      <c r="A312" s="42"/>
      <c r="B312" s="41"/>
      <c r="C312" s="41"/>
      <c r="D312" s="41"/>
      <c r="E312" s="41"/>
      <c r="F312" s="41"/>
      <c r="G312" s="41"/>
      <c r="H312" s="41"/>
      <c r="I312" s="41"/>
      <c r="J312" s="41"/>
      <c r="K312" s="40"/>
      <c r="L312" s="40"/>
      <c r="M312" s="40"/>
      <c r="N312" s="40"/>
      <c r="O312" s="40"/>
    </row>
    <row r="313" spans="1:15" ht="21.6" thickBot="1">
      <c r="A313" s="43"/>
      <c r="B313" s="41"/>
      <c r="C313" s="41"/>
      <c r="D313" s="41"/>
      <c r="E313" s="41"/>
      <c r="F313" s="41"/>
      <c r="G313" s="41"/>
      <c r="H313" s="41"/>
      <c r="I313" s="41"/>
      <c r="J313" s="41"/>
      <c r="K313" s="40"/>
      <c r="L313" s="40"/>
      <c r="M313" s="40"/>
      <c r="N313" s="40"/>
      <c r="O313" s="40"/>
    </row>
    <row r="314" spans="1:15" ht="21" thickTop="1">
      <c r="A314" s="38"/>
      <c r="B314" s="44"/>
      <c r="C314" s="44"/>
      <c r="D314" s="44"/>
      <c r="E314" s="44"/>
      <c r="F314" s="44"/>
      <c r="G314" s="44"/>
      <c r="H314" s="44"/>
      <c r="I314" s="44"/>
      <c r="J314" s="44"/>
      <c r="K314" s="45"/>
      <c r="L314" s="45"/>
      <c r="M314" s="45"/>
      <c r="N314" s="45"/>
      <c r="O314" s="45"/>
    </row>
    <row r="315" spans="1:1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40"/>
      <c r="L315" s="40"/>
      <c r="M315" s="40"/>
      <c r="N315" s="40"/>
      <c r="O315" s="40"/>
    </row>
    <row r="316" spans="1:15" ht="21">
      <c r="A316" s="46"/>
      <c r="B316" s="38"/>
      <c r="C316" s="38"/>
      <c r="D316" s="38"/>
      <c r="E316" s="38"/>
      <c r="F316" s="38"/>
      <c r="G316" s="38"/>
      <c r="H316" s="38"/>
      <c r="I316" s="38"/>
      <c r="J316" s="38"/>
      <c r="K316" s="40"/>
      <c r="L316" s="40"/>
      <c r="M316" s="40"/>
      <c r="N316" s="40"/>
      <c r="O316" s="40"/>
    </row>
    <row r="317" spans="1:15">
      <c r="A317" s="38"/>
      <c r="B317" s="47"/>
      <c r="C317" s="47"/>
      <c r="D317" s="47"/>
      <c r="E317" s="47"/>
      <c r="F317" s="47"/>
      <c r="G317" s="47"/>
      <c r="H317" s="47"/>
      <c r="I317" s="47"/>
      <c r="J317" s="47"/>
      <c r="K317" s="40"/>
      <c r="L317" s="40"/>
      <c r="M317" s="40"/>
      <c r="N317" s="40"/>
      <c r="O317" s="40"/>
    </row>
    <row r="318" spans="1:15">
      <c r="A318" s="1" t="s">
        <v>93</v>
      </c>
      <c r="B318" s="38"/>
      <c r="C318" s="38"/>
      <c r="D318" s="38"/>
      <c r="E318" s="38"/>
      <c r="F318" s="38"/>
      <c r="G318" s="38"/>
      <c r="H318" s="38"/>
      <c r="I318" s="38"/>
      <c r="J318" s="38"/>
      <c r="K318" s="40"/>
      <c r="L318" s="40"/>
      <c r="M318" s="40"/>
      <c r="N318" s="40"/>
      <c r="O318" s="40"/>
    </row>
    <row r="319" spans="1:15">
      <c r="A319" s="1"/>
      <c r="B319" s="38"/>
      <c r="C319" s="38"/>
      <c r="D319" s="38"/>
      <c r="E319" s="38"/>
      <c r="F319" s="38"/>
      <c r="G319" s="38"/>
      <c r="H319" s="38"/>
      <c r="I319" s="38" t="s">
        <v>122</v>
      </c>
      <c r="J319" s="38"/>
      <c r="K319" s="40"/>
      <c r="L319" s="40"/>
      <c r="M319" s="40"/>
      <c r="N319" s="40"/>
      <c r="O319" s="40"/>
    </row>
    <row r="320" spans="1:15">
      <c r="A320" s="1" t="s">
        <v>94</v>
      </c>
      <c r="B320" s="38"/>
      <c r="C320" s="38"/>
      <c r="D320" s="38"/>
      <c r="E320" s="38"/>
      <c r="F320" s="38"/>
      <c r="G320" s="38"/>
      <c r="H320" s="38"/>
      <c r="I320" s="38"/>
      <c r="J320" s="38"/>
      <c r="K320" s="40"/>
      <c r="L320" s="40"/>
      <c r="M320" s="40"/>
      <c r="N320" s="40"/>
      <c r="O320" s="40"/>
    </row>
    <row r="321" spans="1:15">
      <c r="A321" s="1"/>
      <c r="B321" s="38"/>
      <c r="C321" s="38"/>
      <c r="D321" s="38"/>
      <c r="E321" s="38"/>
      <c r="F321" s="38"/>
      <c r="G321" s="38"/>
      <c r="H321" s="38"/>
      <c r="I321" s="38" t="s">
        <v>123</v>
      </c>
      <c r="J321" s="38"/>
      <c r="K321" s="40"/>
      <c r="L321" s="40"/>
      <c r="M321" s="40"/>
      <c r="N321" s="40"/>
      <c r="O321" s="40"/>
    </row>
    <row r="322" spans="1:15">
      <c r="A322" s="1"/>
      <c r="B322" s="38"/>
      <c r="C322" s="38"/>
      <c r="D322" s="38"/>
      <c r="E322" s="38"/>
      <c r="F322" s="38"/>
      <c r="G322" s="38"/>
      <c r="H322" s="38"/>
      <c r="I322" s="38"/>
      <c r="J322" s="38"/>
      <c r="K322" s="40"/>
      <c r="L322" s="40"/>
      <c r="M322" s="40"/>
      <c r="N322" s="40"/>
      <c r="O322" s="40"/>
    </row>
    <row r="323" spans="1:15">
      <c r="A323" s="1" t="s">
        <v>95</v>
      </c>
      <c r="B323" s="38"/>
      <c r="C323" s="38"/>
      <c r="D323" s="38"/>
      <c r="E323" s="38"/>
      <c r="F323" s="38"/>
      <c r="G323" s="38"/>
      <c r="H323" s="38"/>
      <c r="I323" s="48">
        <v>1.1399999999999999</v>
      </c>
      <c r="J323" s="38"/>
      <c r="K323" s="40"/>
      <c r="L323" s="40"/>
      <c r="M323" s="40"/>
      <c r="N323" s="40"/>
      <c r="O323" s="40"/>
    </row>
    <row r="324" spans="1:15">
      <c r="A324" s="1"/>
      <c r="B324" s="38"/>
      <c r="C324" s="38"/>
      <c r="D324" s="38"/>
      <c r="E324" s="38"/>
      <c r="F324" s="38"/>
      <c r="G324" s="38"/>
      <c r="H324" s="38"/>
      <c r="I324" s="48"/>
      <c r="J324" s="38"/>
      <c r="K324" s="40"/>
      <c r="L324" s="40"/>
      <c r="M324" s="40"/>
      <c r="N324" s="40"/>
      <c r="O324" s="40"/>
    </row>
    <row r="325" spans="1:15">
      <c r="A325" s="1"/>
      <c r="B325" s="38"/>
      <c r="C325" s="38"/>
      <c r="D325" s="38"/>
      <c r="E325" s="38"/>
      <c r="F325" s="38"/>
      <c r="G325" s="38"/>
      <c r="H325" s="38"/>
      <c r="I325" s="48"/>
      <c r="J325" s="38"/>
      <c r="K325" s="40"/>
      <c r="L325" s="40"/>
      <c r="M325" s="40"/>
      <c r="N325" s="40"/>
      <c r="O325" s="40"/>
    </row>
    <row r="326" spans="1:15">
      <c r="A326" s="1"/>
      <c r="B326" s="38"/>
      <c r="C326" s="38"/>
      <c r="D326" s="38"/>
      <c r="E326" s="38"/>
      <c r="F326" s="38"/>
      <c r="G326" s="38"/>
      <c r="H326" s="38"/>
      <c r="I326" s="48"/>
      <c r="J326" s="38"/>
      <c r="K326" s="40"/>
      <c r="L326" s="40"/>
      <c r="M326" s="40"/>
      <c r="N326" s="40"/>
      <c r="O326" s="40"/>
    </row>
    <row r="327" spans="1:15">
      <c r="A327" s="1"/>
      <c r="B327" s="38"/>
      <c r="C327" s="38"/>
      <c r="D327" s="38"/>
      <c r="E327" s="38"/>
      <c r="F327" s="38"/>
      <c r="G327" s="38"/>
      <c r="H327" s="38"/>
      <c r="I327" s="48"/>
      <c r="J327" s="38"/>
      <c r="K327" s="40"/>
      <c r="L327" s="40"/>
      <c r="M327" s="40"/>
      <c r="N327" s="40"/>
      <c r="O327" s="40"/>
    </row>
    <row r="328" spans="1:15">
      <c r="A328" s="1" t="s">
        <v>96</v>
      </c>
      <c r="B328" s="38"/>
      <c r="C328" s="38"/>
      <c r="D328" s="38"/>
      <c r="E328" s="38"/>
      <c r="F328" s="38"/>
      <c r="G328" s="38"/>
      <c r="H328" s="38"/>
      <c r="I328" s="38"/>
      <c r="J328" s="38"/>
      <c r="K328" s="40"/>
      <c r="L328" s="40"/>
      <c r="M328" s="40"/>
      <c r="N328" s="40"/>
      <c r="O328" s="40"/>
    </row>
    <row r="329" spans="1:15">
      <c r="A329" s="1"/>
      <c r="B329" s="38"/>
      <c r="C329" s="38"/>
      <c r="D329" s="38"/>
      <c r="E329" s="38"/>
      <c r="F329" s="38"/>
      <c r="G329" s="38"/>
      <c r="H329" s="38"/>
      <c r="I329" s="38" t="s">
        <v>97</v>
      </c>
      <c r="J329" s="38"/>
      <c r="K329" s="40"/>
      <c r="L329" s="40"/>
      <c r="M329" s="40"/>
      <c r="N329" s="40"/>
      <c r="O329" s="40"/>
    </row>
    <row r="330" spans="1:15">
      <c r="A330" s="1" t="s">
        <v>98</v>
      </c>
      <c r="B330" s="38"/>
      <c r="C330" s="38"/>
      <c r="D330" s="38"/>
      <c r="E330" s="38"/>
      <c r="F330" s="38"/>
      <c r="G330" s="38"/>
      <c r="H330" s="38"/>
      <c r="I330" s="38"/>
      <c r="J330" s="38"/>
      <c r="K330" s="40"/>
      <c r="L330" s="40"/>
      <c r="M330" s="40"/>
      <c r="N330" s="40"/>
      <c r="O330" s="40"/>
    </row>
    <row r="331" spans="1:15">
      <c r="A331" s="1"/>
      <c r="B331" s="38"/>
      <c r="C331" s="38"/>
      <c r="D331" s="38"/>
      <c r="E331" s="38"/>
      <c r="F331" s="38"/>
      <c r="G331" s="38"/>
      <c r="H331" s="38"/>
      <c r="I331" s="38" t="s">
        <v>99</v>
      </c>
      <c r="J331" s="38"/>
      <c r="K331" s="40"/>
      <c r="L331" s="40"/>
      <c r="M331" s="40"/>
      <c r="N331" s="40"/>
      <c r="O331" s="40"/>
    </row>
    <row r="332" spans="1:15">
      <c r="A332" s="1" t="s">
        <v>100</v>
      </c>
      <c r="B332" s="38"/>
      <c r="C332" s="38"/>
      <c r="D332" s="38"/>
      <c r="E332" s="38"/>
      <c r="F332" s="38"/>
      <c r="G332" s="38"/>
      <c r="H332" s="38"/>
      <c r="I332" s="38"/>
      <c r="J332" s="38"/>
      <c r="K332" s="40"/>
      <c r="L332" s="40"/>
      <c r="M332" s="40"/>
      <c r="N332" s="40"/>
      <c r="O332" s="40"/>
    </row>
    <row r="333" spans="1:15">
      <c r="A333" s="1"/>
      <c r="B333" s="38"/>
      <c r="C333" s="38"/>
      <c r="D333" s="38"/>
      <c r="E333" s="38"/>
      <c r="F333" s="38"/>
      <c r="G333" s="38"/>
      <c r="H333" s="38"/>
      <c r="I333" s="38" t="s">
        <v>101</v>
      </c>
      <c r="J333" s="38"/>
      <c r="K333" s="40"/>
      <c r="L333" s="40"/>
      <c r="M333" s="40"/>
      <c r="N333" s="40"/>
      <c r="O333" s="40"/>
    </row>
    <row r="334" spans="1:15">
      <c r="A334" s="1" t="s">
        <v>102</v>
      </c>
      <c r="B334" s="38"/>
      <c r="C334" s="38"/>
      <c r="D334" s="38"/>
      <c r="E334" s="38"/>
      <c r="F334" s="38"/>
      <c r="G334" s="38"/>
      <c r="H334" s="38"/>
      <c r="I334" s="38"/>
      <c r="J334" s="38"/>
      <c r="K334" s="40"/>
      <c r="L334" s="40"/>
      <c r="M334" s="40"/>
      <c r="N334" s="40"/>
      <c r="O334" s="40"/>
    </row>
    <row r="335" spans="1:15">
      <c r="A335" s="1"/>
      <c r="B335" s="38"/>
      <c r="C335" s="38"/>
      <c r="D335" s="38"/>
      <c r="E335" s="38"/>
      <c r="F335" s="38"/>
      <c r="G335" s="38"/>
      <c r="H335" s="38"/>
      <c r="I335" s="38" t="s">
        <v>99</v>
      </c>
      <c r="J335" s="38"/>
      <c r="K335" s="40"/>
      <c r="L335" s="40"/>
      <c r="M335" s="40"/>
      <c r="N335" s="40"/>
      <c r="O335" s="40"/>
    </row>
    <row r="336" spans="1:15">
      <c r="A336" s="1" t="s">
        <v>103</v>
      </c>
      <c r="B336" s="38"/>
      <c r="C336" s="38"/>
      <c r="D336" s="38"/>
      <c r="E336" s="38"/>
      <c r="F336" s="38"/>
      <c r="G336" s="38"/>
      <c r="H336" s="38"/>
      <c r="I336" s="38"/>
      <c r="J336" s="38"/>
      <c r="K336" s="40"/>
      <c r="L336" s="40"/>
      <c r="M336" s="40"/>
      <c r="N336" s="40"/>
      <c r="O336" s="40"/>
    </row>
    <row r="337" spans="1:15">
      <c r="A337" s="1"/>
      <c r="B337" s="38"/>
      <c r="C337" s="38"/>
      <c r="D337" s="38"/>
      <c r="E337" s="38"/>
      <c r="F337" s="38"/>
      <c r="G337" s="38"/>
      <c r="H337" s="38"/>
      <c r="I337" s="38"/>
      <c r="J337" s="38" t="s">
        <v>104</v>
      </c>
      <c r="K337" s="40"/>
      <c r="L337" s="40"/>
      <c r="M337" s="40"/>
      <c r="N337" s="40"/>
      <c r="O337" s="40"/>
    </row>
    <row r="338" spans="1:15">
      <c r="A338" s="1" t="s">
        <v>105</v>
      </c>
      <c r="B338" s="38"/>
      <c r="C338" s="38"/>
      <c r="D338" s="38"/>
      <c r="E338" s="38"/>
      <c r="F338" s="38"/>
      <c r="G338" s="38"/>
      <c r="H338" s="38"/>
      <c r="I338" s="38"/>
      <c r="J338" s="38"/>
      <c r="K338" s="40"/>
      <c r="L338" s="40"/>
      <c r="M338" s="40"/>
      <c r="N338" s="40"/>
      <c r="O338" s="40"/>
    </row>
    <row r="339" spans="1:15">
      <c r="A339" s="1"/>
      <c r="B339" s="38"/>
      <c r="C339" s="38"/>
      <c r="D339" s="38"/>
      <c r="E339" s="38"/>
      <c r="F339" s="38"/>
      <c r="G339" s="38"/>
      <c r="H339" s="38"/>
      <c r="I339" s="38"/>
      <c r="J339" s="38" t="s">
        <v>106</v>
      </c>
      <c r="K339" s="40"/>
      <c r="L339" s="40"/>
      <c r="M339" s="40"/>
      <c r="N339" s="40"/>
      <c r="O339" s="40"/>
    </row>
    <row r="340" spans="1:15">
      <c r="A340" s="1" t="s">
        <v>107</v>
      </c>
      <c r="B340" s="38"/>
      <c r="C340" s="38"/>
      <c r="D340" s="38"/>
      <c r="E340" s="38"/>
      <c r="F340" s="38"/>
      <c r="G340" s="38"/>
      <c r="H340" s="38"/>
      <c r="I340" s="38"/>
      <c r="J340" s="38"/>
      <c r="K340" s="40"/>
      <c r="L340" s="40"/>
      <c r="M340" s="40"/>
      <c r="N340" s="40"/>
      <c r="O340" s="40"/>
    </row>
    <row r="341" spans="1:15">
      <c r="A341" s="1" t="s">
        <v>108</v>
      </c>
      <c r="B341" s="38"/>
      <c r="C341" s="38"/>
      <c r="D341" s="38"/>
      <c r="E341" s="38"/>
      <c r="F341" s="38"/>
      <c r="G341" s="38"/>
      <c r="H341" s="38"/>
      <c r="I341" s="38"/>
      <c r="J341" s="38"/>
      <c r="K341" s="40"/>
      <c r="L341" s="40"/>
      <c r="M341" s="40"/>
      <c r="N341" s="40"/>
      <c r="O341" s="40"/>
    </row>
    <row r="342" spans="1:15">
      <c r="A342" s="1" t="s">
        <v>109</v>
      </c>
      <c r="B342" s="38"/>
      <c r="C342" s="38"/>
      <c r="D342" s="38"/>
      <c r="E342" s="38"/>
      <c r="F342" s="38"/>
      <c r="G342" s="38"/>
      <c r="H342" s="38"/>
      <c r="I342" s="38"/>
      <c r="J342" s="38"/>
      <c r="K342" s="40"/>
      <c r="L342" s="40"/>
      <c r="M342" s="40"/>
      <c r="N342" s="40"/>
      <c r="O342" s="40"/>
    </row>
    <row r="343" spans="1:15">
      <c r="A343" s="1" t="s">
        <v>110</v>
      </c>
      <c r="B343" s="38"/>
      <c r="C343" s="38"/>
      <c r="D343" s="38"/>
      <c r="E343" s="38"/>
      <c r="F343" s="38"/>
      <c r="G343" s="38"/>
      <c r="H343" s="38"/>
      <c r="I343" s="38" t="s">
        <v>111</v>
      </c>
      <c r="J343" s="38"/>
      <c r="K343" s="40"/>
      <c r="L343" s="40"/>
      <c r="M343" s="40"/>
      <c r="N343" s="40"/>
      <c r="O343" s="40"/>
    </row>
    <row r="344" spans="1:15">
      <c r="A344" s="1"/>
      <c r="B344" s="38"/>
      <c r="C344" s="38"/>
      <c r="D344" s="38"/>
      <c r="E344" s="38"/>
      <c r="F344" s="38"/>
      <c r="G344" s="38"/>
      <c r="H344" s="38"/>
      <c r="I344" s="38" t="s">
        <v>112</v>
      </c>
      <c r="J344" s="38"/>
      <c r="K344" s="40"/>
      <c r="L344" s="40"/>
      <c r="M344" s="40"/>
      <c r="N344" s="40"/>
      <c r="O344" s="40"/>
    </row>
    <row r="345" spans="1:15">
      <c r="A345" s="1" t="s">
        <v>113</v>
      </c>
      <c r="B345" s="38"/>
      <c r="C345" s="38"/>
      <c r="D345" s="38"/>
      <c r="E345" s="38"/>
      <c r="F345" s="38"/>
      <c r="G345" s="38"/>
      <c r="H345" s="38"/>
      <c r="I345" s="38"/>
      <c r="J345" s="38"/>
      <c r="K345" s="40"/>
      <c r="L345" s="40"/>
      <c r="M345" s="40"/>
      <c r="N345" s="40"/>
      <c r="O345" s="40"/>
    </row>
    <row r="346" spans="1:15">
      <c r="A346" s="1" t="s">
        <v>109</v>
      </c>
      <c r="B346" s="38"/>
      <c r="C346" s="38"/>
      <c r="D346" s="38"/>
      <c r="E346" s="38"/>
      <c r="F346" s="38"/>
      <c r="G346" s="38"/>
      <c r="H346" s="38"/>
      <c r="I346" s="38"/>
      <c r="J346" s="38"/>
      <c r="K346" s="40"/>
      <c r="L346" s="40"/>
      <c r="M346" s="40"/>
      <c r="N346" s="40"/>
      <c r="O346" s="40"/>
    </row>
    <row r="347" spans="1:15">
      <c r="A347" s="1" t="s">
        <v>110</v>
      </c>
      <c r="B347" s="38"/>
      <c r="C347" s="38"/>
      <c r="D347" s="38"/>
      <c r="E347" s="38"/>
      <c r="F347" s="38"/>
      <c r="G347" s="38"/>
      <c r="H347" s="38"/>
      <c r="I347" s="38" t="s">
        <v>114</v>
      </c>
      <c r="J347" s="38"/>
      <c r="K347" s="40"/>
      <c r="L347" s="40"/>
      <c r="M347" s="40"/>
      <c r="N347" s="40"/>
      <c r="O347" s="40"/>
    </row>
    <row r="348" spans="1:15">
      <c r="A348" s="1"/>
      <c r="B348" s="38"/>
      <c r="C348" s="38"/>
      <c r="D348" s="38"/>
      <c r="E348" s="38"/>
      <c r="F348" s="38"/>
      <c r="G348" s="38"/>
      <c r="H348" s="38"/>
      <c r="I348" s="38" t="s">
        <v>115</v>
      </c>
      <c r="J348" s="38"/>
      <c r="K348" s="40"/>
      <c r="L348" s="40"/>
      <c r="M348" s="40"/>
      <c r="N348" s="40"/>
      <c r="O348" s="40"/>
    </row>
    <row r="349" spans="1:15">
      <c r="A349" s="1"/>
      <c r="B349" s="38"/>
      <c r="C349" s="38"/>
      <c r="D349" s="38"/>
      <c r="E349" s="38"/>
      <c r="F349" s="38"/>
      <c r="G349" s="38"/>
      <c r="H349" s="38"/>
      <c r="I349" s="38"/>
      <c r="J349" s="38"/>
      <c r="K349" s="40"/>
      <c r="L349" s="40"/>
      <c r="M349" s="40"/>
      <c r="N349" s="40"/>
      <c r="O349" s="40"/>
    </row>
    <row r="350" spans="1:15">
      <c r="A350" s="1" t="s">
        <v>116</v>
      </c>
      <c r="B350" s="38"/>
      <c r="C350" s="38"/>
      <c r="D350" s="38"/>
      <c r="E350" s="38"/>
      <c r="F350" s="38"/>
      <c r="G350" s="38"/>
      <c r="H350" s="38"/>
      <c r="I350" s="49" t="s">
        <v>117</v>
      </c>
      <c r="J350" s="38"/>
      <c r="K350" s="40"/>
      <c r="L350" s="40"/>
      <c r="M350" s="40"/>
      <c r="N350" s="40"/>
      <c r="O350" s="40"/>
    </row>
    <row r="351" spans="1:15">
      <c r="A351" s="1"/>
      <c r="B351" s="38"/>
      <c r="C351" s="38"/>
      <c r="D351" s="38"/>
      <c r="E351" s="38"/>
      <c r="F351" s="38"/>
      <c r="G351" s="38"/>
      <c r="H351" s="38"/>
      <c r="I351" s="38"/>
      <c r="J351" s="38"/>
      <c r="K351" s="40"/>
      <c r="L351" s="40"/>
      <c r="M351" s="40"/>
      <c r="N351" s="40"/>
      <c r="O351" s="40"/>
    </row>
    <row r="352" spans="1:15">
      <c r="A352" s="1"/>
      <c r="B352" s="38"/>
      <c r="C352" s="38"/>
      <c r="D352" s="38"/>
      <c r="E352" s="38"/>
      <c r="F352" s="38"/>
      <c r="G352" s="38"/>
      <c r="H352" s="38"/>
      <c r="I352" s="38"/>
      <c r="J352" s="38"/>
      <c r="K352" s="40"/>
      <c r="L352" s="40"/>
      <c r="M352" s="40"/>
      <c r="N352" s="40"/>
      <c r="O352" s="40"/>
    </row>
    <row r="353" spans="1:15">
      <c r="A353" s="38"/>
      <c r="B353" s="38"/>
      <c r="C353" s="38"/>
      <c r="D353" s="38"/>
      <c r="E353" s="38"/>
      <c r="F353" s="38" t="s">
        <v>119</v>
      </c>
      <c r="G353" s="38"/>
      <c r="H353" s="38"/>
      <c r="I353" s="38"/>
      <c r="J353" s="38"/>
      <c r="K353" s="40"/>
      <c r="L353" s="40"/>
      <c r="M353" s="40"/>
      <c r="N353" s="40"/>
      <c r="O353" s="40"/>
    </row>
    <row r="354" spans="1:15">
      <c r="A354" s="1" t="s">
        <v>118</v>
      </c>
      <c r="B354" s="38"/>
      <c r="C354" s="38"/>
      <c r="D354" s="38"/>
      <c r="E354" s="38"/>
      <c r="F354" s="38" t="s">
        <v>120</v>
      </c>
      <c r="G354" s="38"/>
      <c r="H354" s="38"/>
      <c r="I354" s="38"/>
      <c r="J354" s="38"/>
      <c r="K354" s="40"/>
      <c r="L354" s="40"/>
      <c r="M354" s="40"/>
      <c r="N354" s="40"/>
      <c r="O354" s="40"/>
    </row>
    <row r="355" spans="1: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</sheetData>
  <pageMargins left="0.7" right="0.7" top="0.75" bottom="0.75" header="0.3" footer="0.3"/>
  <pageSetup scale="34" fitToHeight="0" orientation="portrait" horizontalDpi="4294967293" r:id="rId1"/>
  <rowBreaks count="7" manualBreakCount="7">
    <brk id="84" max="16383" man="1"/>
    <brk id="133" max="16383" man="1"/>
    <brk id="171" max="16383" man="1"/>
    <brk id="241" max="16383" man="1"/>
    <brk id="271" max="16383" man="1"/>
    <brk id="306" max="16383" man="1"/>
    <brk id="35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 23 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Vette, Ashley</dc:creator>
  <cp:lastModifiedBy>Garrett, Leigh</cp:lastModifiedBy>
  <cp:lastPrinted>2023-02-28T18:44:52Z</cp:lastPrinted>
  <dcterms:created xsi:type="dcterms:W3CDTF">2019-09-04T20:38:44Z</dcterms:created>
  <dcterms:modified xsi:type="dcterms:W3CDTF">2023-07-31T15:50:27Z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ed3826ce-7c18-471d-9596-93de5bae332e_Enabled">
    <vt:lpwstr>true</vt:lpwstr>
  </property>
  <property fmtid="{D5CDD505-2E9C-101B-9397-08002B2CF9AE}" pid="5" name="MSIP_Label_ed3826ce-7c18-471d-9596-93de5bae332e_SetDate">
    <vt:lpwstr>2023-05-25T19:14:15Z</vt:lpwstr>
  </property>
  <property fmtid="{D5CDD505-2E9C-101B-9397-08002B2CF9AE}" pid="6" name="MSIP_Label_ed3826ce-7c18-471d-9596-93de5bae332e_Method">
    <vt:lpwstr>Standard</vt:lpwstr>
  </property>
  <property fmtid="{D5CDD505-2E9C-101B-9397-08002B2CF9AE}" pid="7" name="MSIP_Label_ed3826ce-7c18-471d-9596-93de5bae332e_Name">
    <vt:lpwstr>Internal</vt:lpwstr>
  </property>
  <property fmtid="{D5CDD505-2E9C-101B-9397-08002B2CF9AE}" pid="8" name="MSIP_Label_ed3826ce-7c18-471d-9596-93de5bae332e_SiteId">
    <vt:lpwstr>c0a02e2d-1186-410a-8895-0a4a252ebf17</vt:lpwstr>
  </property>
  <property fmtid="{D5CDD505-2E9C-101B-9397-08002B2CF9AE}" pid="9" name="MSIP_Label_ed3826ce-7c18-471d-9596-93de5bae332e_ActionId">
    <vt:lpwstr>a123f89c-8dcd-4d85-a768-7148c76ca021</vt:lpwstr>
  </property>
  <property fmtid="{D5CDD505-2E9C-101B-9397-08002B2CF9AE}" pid="10" name="MSIP_Label_ed3826ce-7c18-471d-9596-93de5bae332e_ContentBits">
    <vt:lpwstr>0</vt:lpwstr>
  </property>
</Properties>
</file>