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13_ncr:1_{C4DE3C17-6FC3-452C-B0F5-83277F878585}" xr6:coauthVersionLast="47" xr6:coauthVersionMax="47" xr10:uidLastSave="{00000000-0000-0000-0000-000000000000}"/>
  <bookViews>
    <workbookView xWindow="-120" yWindow="-120" windowWidth="20730" windowHeight="11160" xr2:uid="{EA9487BC-C5CF-4A40-95E6-08EA2216C778}"/>
  </bookViews>
  <sheets>
    <sheet name="Oct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5" l="1"/>
  <c r="D71" i="5"/>
  <c r="F63" i="5"/>
  <c r="D63" i="5"/>
  <c r="J213" i="5" l="1"/>
  <c r="J211" i="5"/>
  <c r="J224" i="5" s="1"/>
  <c r="J226" i="5"/>
  <c r="J201" i="5"/>
  <c r="J126" i="5" l="1"/>
  <c r="J118" i="5"/>
  <c r="J116" i="5"/>
  <c r="F129" i="5"/>
  <c r="H78" i="5"/>
  <c r="L78" i="5" s="1"/>
  <c r="M78" i="5" s="1"/>
  <c r="F72" i="5"/>
  <c r="F73" i="5" s="1"/>
  <c r="D72" i="5"/>
  <c r="D73" i="5" s="1"/>
  <c r="H71" i="5"/>
  <c r="L71" i="5" s="1"/>
  <c r="M71" i="5" s="1"/>
  <c r="M68" i="5"/>
  <c r="H63" i="5"/>
  <c r="L63" i="5" s="1"/>
  <c r="M63" i="5" s="1"/>
  <c r="M60" i="5"/>
  <c r="H53" i="5"/>
  <c r="F53" i="5"/>
  <c r="F52" i="5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L25" i="5" s="1"/>
  <c r="M25" i="5" s="1"/>
  <c r="M22" i="5"/>
  <c r="L16" i="5"/>
  <c r="M16" i="5" s="1"/>
  <c r="M13" i="5"/>
  <c r="A92" i="5"/>
  <c r="H51" i="5" l="1"/>
  <c r="L51" i="5" s="1"/>
  <c r="M51" i="5" s="1"/>
  <c r="H73" i="5"/>
  <c r="L73" i="5" s="1"/>
  <c r="M73" i="5" s="1"/>
  <c r="H72" i="5"/>
  <c r="L72" i="5" s="1"/>
  <c r="M72" i="5" s="1"/>
  <c r="F224" i="5"/>
  <c r="F222" i="5"/>
  <c r="M222" i="5" s="1"/>
  <c r="M213" i="5"/>
  <c r="M211" i="5"/>
  <c r="M215" i="5" s="1"/>
  <c r="M224" i="5"/>
  <c r="H211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F116" i="5"/>
  <c r="M116" i="5" s="1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<sst xmlns="http://schemas.openxmlformats.org/spreadsheetml/2006/main" count="326" uniqueCount="133">
  <si>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</si>
  <si>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</si>
  <si>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</si>
  <si>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</si>
  <si>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</si>
  <si>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</si>
  <si>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</si>
  <si>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</si>
  <si>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</si>
  <si>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</si>
  <si>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</si>
  <si>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</si>
  <si>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</si>
  <si>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</si>
  <si>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</si>
  <si>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</si>
  <si>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</si>
  <si>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</si>
  <si>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</si>
  <si>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</si>
  <si>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</si>
  <si>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</si>
  <si>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</si>
  <si>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</si>
  <si>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</si>
  <si>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</si>
  <si>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</si>
  <si>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</si>
  <si>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</si>
  <si>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</si>
  <si>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</si>
  <si>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</si>
  <si>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</si>
  <si>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</si>
  <si>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</si>
  <si>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</si>
  <si>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</si>
  <si>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</si>
  <si>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</si>
  <si>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</si>
  <si>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</si>
  <si>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</si>
  <si>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</si>
  <si>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</si>
  <si>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</si>
  <si>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</si>
  <si>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</si>
  <si>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</si>
  <si>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</si>
  <si>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</si>
  <si>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</si>
  <si>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</si>
  <si>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</si>
  <si>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</si>
  <si>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</si>
  <si>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</si>
  <si>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</si>
  <si>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</si>
  <si>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</si>
  <si>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</si>
  <si>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</si>
  <si>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</si>
  <si>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</si>
  <si>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</si>
  <si>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</si>
  <si>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</si>
  <si>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</si>
  <si>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</si>
  <si>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</si>
  <si>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</si>
  <si>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</si>
  <si>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</si>
  <si>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</si>
  <si>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</si>
  <si>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</si>
  <si>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</si>
  <si>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</si>
  <si>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</si>
  <si>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</si>
  <si>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</si>
  <si>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</si>
  <si>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</si>
  <si>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</si>
  <si>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</si>
  <si>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</si>
  <si>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</si>
  <si>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</si>
  <si>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</si>
  <si>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</si>
  <si>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</si>
  <si>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</si>
  <si>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</si>
  <si>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</si>
  <si>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</si>
  <si>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</si>
  <si>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</si>
  <si>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</si>
  <si>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</si>
  <si>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</si>
  <si>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</si>
  <si>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</si>
  <si>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</si>
  <si>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</si>
  <si>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</si>
  <si>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</si>
  <si>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</si>
  <si>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</si>
  <si>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</si>
  <si>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</si>
  <si>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</si>
  <si>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</si>
  <si>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</si>
  <si>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</si>
  <si>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</si>
  <si>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</si>
  <si>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</si>
  <si>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</si>
  <si>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</si>
  <si>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</si>
  <si>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</si>
  <si>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</si>
  <si>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</si>
  <si>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</si>
  <si>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</si>
  <si>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08-24-22</t>
  </si>
  <si>
    <t>Superseding Filing Effective for the Billing of June 2022</t>
  </si>
  <si>
    <t xml:space="preserve">            OCTOBER 2022</t>
  </si>
  <si>
    <t>FILED 09-15-22</t>
  </si>
  <si>
    <t xml:space="preserve">This Filing Effective for the Billing Month of October 2022 </t>
  </si>
  <si>
    <t>Superseding Filing Effective for the Billing of September 2022</t>
  </si>
  <si>
    <t>FILED 09-29-2022</t>
  </si>
  <si>
    <t>This Filing Effective for the Billing Month of October 2022</t>
  </si>
  <si>
    <t>Superseding Filing Effective for the Billing Month of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</si>
</sst>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  <xf numFmtId="0" fontId="17" fillId="0" borderId="0" xfId="0" applyFont="1" applyFill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/>
  </sheetViews>
  <sheetFormatPr defaultColWidth="8.85546875" defaultRowHeight="20.25"/>
  <cols>
    <col min="1" max="1" width="42.7109375" style="23" customWidth="1"/>
    <col min="2" max="2" width="17.85546875" style="23" customWidth="1"/>
    <col min="3" max="3" width="19.5703125" style="23" customWidth="1"/>
    <col min="4" max="4" width="15.42578125" style="23" customWidth="1"/>
    <col min="5" max="6" width="15.7109375" style="23" customWidth="1"/>
    <col min="7" max="7" width="8.85546875" style="23"/>
    <col min="8" max="8" width="16.5703125" style="23" customWidth="1"/>
    <col min="9" max="9" width="8.28515625" style="23" customWidth="1"/>
    <col min="10" max="10" width="16.85546875" style="23" customWidth="1"/>
    <col min="11" max="11" width="8.85546875" style="23"/>
    <col min="12" max="12" width="16.42578125" style="23" customWidth="1"/>
    <col min="13" max="13" width="24" style="23" customWidth="1"/>
    <col min="14" max="14" width="8.85546875" style="23"/>
    <col min="15" max="15" width="12.140625" style="23" customWidth="1"/>
    <col min="16" max="16384" width="8.85546875" style="23"/>
  </cols>
  <sheetData>
    <row r="1" spans="1:17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"/>
      <c r="N1" s="4"/>
      <c r="O1" s="4"/>
      <c r="P1" s="4"/>
      <c r="Q1" s="4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17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17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1.07378</v>
      </c>
      <c r="E16" s="9"/>
      <c r="F16" s="9">
        <v>8.8999999999999995E-4</v>
      </c>
      <c r="G16" s="9"/>
      <c r="H16" s="9">
        <v>6.2E-4</v>
      </c>
      <c r="I16" s="9"/>
      <c r="J16" s="9"/>
      <c r="K16" s="9"/>
      <c r="L16" s="9">
        <f>SUM(D16:J16)</f>
        <v>1.0752900000000001</v>
      </c>
      <c r="M16" s="9">
        <f>B16+L16</f>
        <v>1.7352300000000001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4"/>
      <c r="E18" s="9"/>
      <c r="F18" s="9"/>
      <c r="G18" s="9"/>
      <c r="H18" s="9"/>
      <c r="I18" s="9"/>
      <c r="J18" s="9"/>
      <c r="K18" s="9"/>
      <c r="L18" s="9"/>
      <c r="M18" s="9">
        <v>0.13</v>
      </c>
      <c r="N18" s="1"/>
      <c r="O18" s="9" t="s">
        <v>18</v>
      </c>
      <c r="P18" s="3"/>
    </row>
    <row r="19" spans="1:16" ht="21">
      <c r="A19" s="1"/>
      <c r="B19" s="9"/>
      <c r="C19" s="9"/>
      <c r="D19" s="54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4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1.07378</v>
      </c>
      <c r="E25" s="9"/>
      <c r="F25" s="9">
        <f>+F16</f>
        <v>8.8999999999999995E-4</v>
      </c>
      <c r="G25" s="9"/>
      <c r="H25" s="9">
        <f>+H16</f>
        <v>6.2E-4</v>
      </c>
      <c r="I25" s="9"/>
      <c r="J25" s="9"/>
      <c r="K25" s="9"/>
      <c r="L25" s="9">
        <f>SUM(D25:J25)</f>
        <v>1.0752900000000001</v>
      </c>
      <c r="M25" s="9">
        <f>B25+L25</f>
        <v>1.6972499999999999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0.75917999999999997</v>
      </c>
      <c r="E33" s="9"/>
      <c r="F33" s="9">
        <v>1.0630000000000001E-2</v>
      </c>
      <c r="G33" s="9"/>
      <c r="H33" s="9">
        <f>+H16</f>
        <v>6.2E-4</v>
      </c>
      <c r="I33" s="9"/>
      <c r="J33" s="9"/>
      <c r="K33" s="9"/>
      <c r="L33" s="9">
        <f>SUM(D33:J33)</f>
        <v>0.77042999999999995</v>
      </c>
      <c r="M33" s="9">
        <f>B33+L33</f>
        <v>0.93479000000000001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1.1001300000000001</v>
      </c>
      <c r="E41" s="9"/>
      <c r="F41" s="9">
        <v>-6.1920000000000003E-2</v>
      </c>
      <c r="G41" s="9"/>
      <c r="H41" s="9">
        <f>+H16</f>
        <v>6.2E-4</v>
      </c>
      <c r="I41" s="9"/>
      <c r="J41" s="9"/>
      <c r="K41" s="9"/>
      <c r="L41" s="9">
        <f>SUM(D41:J41)</f>
        <v>1.0388300000000001</v>
      </c>
      <c r="M41" s="9">
        <f>B41+L41</f>
        <v>1.4345000000000001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1.1001300000000001</v>
      </c>
      <c r="E42" s="9"/>
      <c r="F42" s="9">
        <f>+F41</f>
        <v>-6.1920000000000003E-2</v>
      </c>
      <c r="G42" s="9"/>
      <c r="H42" s="9">
        <f>+H16</f>
        <v>6.2E-4</v>
      </c>
      <c r="I42" s="9"/>
      <c r="J42" s="9"/>
      <c r="K42" s="9"/>
      <c r="L42" s="9">
        <f>SUM(D42:J42)</f>
        <v>1.0388300000000001</v>
      </c>
      <c r="M42" s="9">
        <f>B42+L42</f>
        <v>1.3719100000000002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0.90185999999999999</v>
      </c>
      <c r="E51" s="9"/>
      <c r="F51" s="9">
        <v>1.6580000000000001E-2</v>
      </c>
      <c r="G51" s="9"/>
      <c r="H51" s="9">
        <f>+H25</f>
        <v>6.2E-4</v>
      </c>
      <c r="I51" s="9"/>
      <c r="J51" s="9"/>
      <c r="K51" s="9"/>
      <c r="L51" s="9">
        <f>SUM(D51:J51)</f>
        <v>0.91905999999999999</v>
      </c>
      <c r="M51" s="9">
        <f>B51+L51</f>
        <v>1.33152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0.90185999999999999</v>
      </c>
      <c r="E52" s="9"/>
      <c r="F52" s="9">
        <f>F51</f>
        <v>1.6580000000000001E-2</v>
      </c>
      <c r="G52" s="9"/>
      <c r="H52" s="9">
        <f>+H25</f>
        <v>6.2E-4</v>
      </c>
      <c r="I52" s="9"/>
      <c r="J52" s="9"/>
      <c r="K52" s="9"/>
      <c r="L52" s="9">
        <f>SUM(D52:J52)</f>
        <v>0.91905999999999999</v>
      </c>
      <c r="M52" s="9">
        <f>B52+L52</f>
        <v>1.21624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0.90185999999999999</v>
      </c>
      <c r="E53" s="9"/>
      <c r="F53" s="9">
        <f>F52</f>
        <v>1.6580000000000001E-2</v>
      </c>
      <c r="G53" s="9"/>
      <c r="H53" s="9">
        <f>+H25</f>
        <v>6.2E-4</v>
      </c>
      <c r="I53" s="9"/>
      <c r="J53" s="9"/>
      <c r="K53" s="9"/>
      <c r="L53" s="9">
        <f>SUM(D53:J53)</f>
        <v>0.91905999999999999</v>
      </c>
      <c r="M53" s="9">
        <f>B53+L53</f>
        <v>1.1567700000000001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0.63005</v>
      </c>
      <c r="C63" s="9"/>
      <c r="D63" s="9">
        <f>+D16</f>
        <v>1.07378</v>
      </c>
      <c r="E63" s="9"/>
      <c r="F63" s="9">
        <f>+F16</f>
        <v>8.8999999999999995E-4</v>
      </c>
      <c r="G63" s="9"/>
      <c r="H63" s="9">
        <f>+H25</f>
        <v>6.2E-4</v>
      </c>
      <c r="I63" s="9"/>
      <c r="J63" s="9"/>
      <c r="K63" s="9"/>
      <c r="L63" s="9">
        <f>SUM(D63:J63)</f>
        <v>1.0752900000000001</v>
      </c>
      <c r="M63" s="9">
        <f>B63+L63</f>
        <v>1.7053400000000001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0.40115000000000001</v>
      </c>
      <c r="C71" s="9"/>
      <c r="D71" s="9">
        <f>+D51</f>
        <v>0.90185999999999999</v>
      </c>
      <c r="E71" s="9"/>
      <c r="F71" s="9">
        <f>+F51</f>
        <v>1.6580000000000001E-2</v>
      </c>
      <c r="G71" s="9"/>
      <c r="H71" s="9">
        <f>+H25</f>
        <v>6.2E-4</v>
      </c>
      <c r="I71" s="9"/>
      <c r="J71" s="9"/>
      <c r="K71" s="9"/>
      <c r="L71" s="9">
        <f>SUM(D71:J71)</f>
        <v>0.91905999999999999</v>
      </c>
      <c r="M71" s="9">
        <f>B71+L71</f>
        <v>1.3202099999999999</v>
      </c>
      <c r="N71" s="9"/>
      <c r="O71" s="9" t="s">
        <v>18</v>
      </c>
      <c r="P71" s="3"/>
    </row>
    <row r="72" spans="1:16">
      <c r="A72" s="1" t="s">
        <v>26</v>
      </c>
      <c r="B72" s="9">
        <v>0.28904000000000002</v>
      </c>
      <c r="C72" s="9"/>
      <c r="D72" s="9">
        <f>D71</f>
        <v>0.90185999999999999</v>
      </c>
      <c r="E72" s="9"/>
      <c r="F72" s="9">
        <f>F71</f>
        <v>1.6580000000000001E-2</v>
      </c>
      <c r="G72" s="9"/>
      <c r="H72" s="9">
        <f>+H25</f>
        <v>6.2E-4</v>
      </c>
      <c r="I72" s="9"/>
      <c r="J72" s="9"/>
      <c r="K72" s="9"/>
      <c r="L72" s="9">
        <f>SUM(D72:J72)</f>
        <v>0.91905999999999999</v>
      </c>
      <c r="M72" s="9">
        <f>B72+L72</f>
        <v>1.2081</v>
      </c>
      <c r="N72" s="9"/>
      <c r="O72" s="9" t="s">
        <v>18</v>
      </c>
      <c r="P72" s="3"/>
    </row>
    <row r="73" spans="1:16">
      <c r="A73" s="1" t="s">
        <v>27</v>
      </c>
      <c r="B73" s="9">
        <v>0.23119999999999999</v>
      </c>
      <c r="C73" s="9"/>
      <c r="D73" s="9">
        <f>D72</f>
        <v>0.90185999999999999</v>
      </c>
      <c r="E73" s="9"/>
      <c r="F73" s="9">
        <f>F72</f>
        <v>1.6580000000000001E-2</v>
      </c>
      <c r="G73" s="9"/>
      <c r="H73" s="9">
        <f>+H25</f>
        <v>6.2E-4</v>
      </c>
      <c r="I73" s="9"/>
      <c r="J73" s="9"/>
      <c r="K73" s="9"/>
      <c r="L73" s="9">
        <f>SUM(D73:J73)</f>
        <v>0.91905999999999999</v>
      </c>
      <c r="M73" s="9">
        <f>B73+L73</f>
        <v>1.1502600000000001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0.7873</v>
      </c>
      <c r="E78" s="1"/>
      <c r="F78" s="9">
        <v>2.6599999999999999E-2</v>
      </c>
      <c r="G78" s="1"/>
      <c r="H78" s="9">
        <f>+H25</f>
        <v>6.2E-4</v>
      </c>
      <c r="I78" s="1"/>
      <c r="J78" s="9"/>
      <c r="K78" s="1"/>
      <c r="L78" s="8">
        <f>ROUND((SUM(D78:J78)*18),2)</f>
        <v>14.66</v>
      </c>
      <c r="M78" s="8">
        <f>ROUND(+B78+L78,2)</f>
        <v>29.67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128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127</v>
      </c>
      <c r="B81" s="1"/>
      <c r="C81" s="1"/>
      <c r="D81" s="1"/>
      <c r="E81" s="1"/>
      <c r="F81" s="1" t="s">
        <v>129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4.75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" thickBot="1">
      <c r="A92" s="2" t="str">
        <f>+A5</f>
        <v xml:space="preserve">            OCTOBER 2022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1.1818200000000001</v>
      </c>
      <c r="K103" s="1"/>
      <c r="L103" s="1"/>
      <c r="M103" s="9">
        <f>SUM(F103:J103)</f>
        <v>1.4195600000000002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0.74214000000000002</v>
      </c>
      <c r="K109" s="1"/>
      <c r="L109" s="1"/>
      <c r="M109" s="9">
        <f>SUM(F109:J109)</f>
        <v>0.74214000000000002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1.1818200000000001</v>
      </c>
      <c r="K116" s="1"/>
      <c r="L116" s="1"/>
      <c r="M116" s="9">
        <f>SUM(F116:J116)</f>
        <v>1.4195600000000002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0.74214000000000002</v>
      </c>
      <c r="K126" s="1"/>
      <c r="L126" s="1"/>
      <c r="M126" s="9">
        <f>SUM(F126:J126)</f>
        <v>0.74214000000000002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 xml:space="preserve">This Filing Effective for the Billing Month of October 2022 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>
      <c r="A140" s="25" t="str">
        <f>+A5</f>
        <v xml:space="preserve">            OCTOBER 2022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772.45</v>
      </c>
      <c r="I149" s="23" t="s">
        <v>15</v>
      </c>
    </row>
    <row r="150" spans="1:18">
      <c r="A150" s="23" t="s">
        <v>65</v>
      </c>
      <c r="H150" s="8">
        <v>772.45</v>
      </c>
      <c r="I150" s="23" t="s">
        <v>15</v>
      </c>
    </row>
    <row r="152" spans="1:18">
      <c r="A152" s="23" t="s">
        <v>37</v>
      </c>
      <c r="M152" s="55"/>
      <c r="N152" s="55"/>
      <c r="O152" s="55"/>
      <c r="P152" s="55"/>
      <c r="Q152" s="55"/>
      <c r="R152" s="55"/>
    </row>
    <row r="153" spans="1:18">
      <c r="A153" s="23" t="s">
        <v>63</v>
      </c>
      <c r="H153" s="9">
        <v>6.472E-2</v>
      </c>
      <c r="I153" s="23" t="s">
        <v>18</v>
      </c>
      <c r="M153" s="55"/>
      <c r="N153" s="55"/>
      <c r="O153" s="55"/>
      <c r="P153" s="55"/>
      <c r="Q153" s="55"/>
      <c r="R153" s="55"/>
    </row>
    <row r="154" spans="1:18">
      <c r="A154" s="23" t="s">
        <v>64</v>
      </c>
      <c r="H154" s="9">
        <v>4.514E-2</v>
      </c>
      <c r="I154" s="23" t="s">
        <v>18</v>
      </c>
    </row>
    <row r="155" spans="1:18">
      <c r="A155" s="23" t="s">
        <v>65</v>
      </c>
      <c r="H155" s="9">
        <v>3.9809999999999998E-2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0.69299999999999995</v>
      </c>
      <c r="I158" s="23" t="s">
        <v>18</v>
      </c>
    </row>
    <row r="159" spans="1:18">
      <c r="A159" s="23" t="s">
        <v>68</v>
      </c>
      <c r="H159" s="50">
        <v>0.69299999999999995</v>
      </c>
      <c r="I159" s="23" t="s">
        <v>18</v>
      </c>
    </row>
    <row r="160" spans="1:18">
      <c r="A160" s="23" t="s">
        <v>69</v>
      </c>
      <c r="H160" s="50">
        <v>0.69299999999999995</v>
      </c>
      <c r="I160" s="23" t="s">
        <v>18</v>
      </c>
    </row>
    <row r="161" spans="1:15">
      <c r="A161" s="23" t="s">
        <v>70</v>
      </c>
      <c r="H161" s="50">
        <v>0.69299999999999995</v>
      </c>
      <c r="I161" s="23" t="s">
        <v>18</v>
      </c>
    </row>
    <row r="162" spans="1:15">
      <c r="A162" s="23" t="s">
        <v>71</v>
      </c>
      <c r="H162" s="50">
        <v>0.69299999999999995</v>
      </c>
      <c r="I162" s="23" t="s">
        <v>18</v>
      </c>
    </row>
    <row r="163" spans="1:15">
      <c r="A163" s="23" t="s">
        <v>72</v>
      </c>
      <c r="H163" s="50">
        <v>0.69299999999999995</v>
      </c>
      <c r="I163" s="23" t="s">
        <v>18</v>
      </c>
    </row>
    <row r="167" spans="1:15">
      <c r="E167" s="23" t="s">
        <v>131</v>
      </c>
    </row>
    <row r="168" spans="1:15">
      <c r="A168" s="23" t="s">
        <v>130</v>
      </c>
      <c r="E168" s="23" t="s">
        <v>132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" thickBot="1">
      <c r="A178" s="51" t="str">
        <f>+A5</f>
        <v xml:space="preserve">            OCTOBER 2022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0.80169000000000001</v>
      </c>
      <c r="K190" s="1"/>
      <c r="L190" s="1"/>
      <c r="M190" s="9">
        <f>SUM(F190:J190)</f>
        <v>1.4954000000000001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1.89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0.80169000000000001</v>
      </c>
      <c r="K201" s="1"/>
      <c r="L201" s="1"/>
      <c r="M201" s="9">
        <f>SUM(F201:J201)</f>
        <v>0.87760000000000005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1.1100000000000001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f>ROUND(((((J103)/365)*12)+J105),5)</f>
        <v>5.9549999999999999E-2</v>
      </c>
      <c r="K211" s="1"/>
      <c r="L211" s="1"/>
      <c r="M211" s="9">
        <f>SUM(F211:J211)</f>
        <v>0.46939999999999998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f>+J109</f>
        <v>0.74214000000000002</v>
      </c>
      <c r="K213" s="1"/>
      <c r="L213" s="1"/>
      <c r="M213" s="9">
        <f>(J213)</f>
        <v>0.74214000000000002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1.53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f>(J211)</f>
        <v>5.9549999999999999E-2</v>
      </c>
      <c r="K224" s="9"/>
      <c r="L224" s="1"/>
      <c r="M224" s="9">
        <f>(F224+J224)</f>
        <v>0.13632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0.74214000000000002</v>
      </c>
      <c r="K226" s="1"/>
      <c r="L226" s="1"/>
      <c r="M226" s="9">
        <f>SUM(F226:J226)</f>
        <v>0.74214000000000002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1.1100000000000001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October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08-24-22</v>
      </c>
      <c r="B240" s="1"/>
      <c r="C240" s="1"/>
      <c r="D240" s="1"/>
      <c r="E240" s="1"/>
      <c r="F240" s="1" t="str">
        <f>+F130</f>
        <v>Superseding Filing Effective for the Billing of June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4.75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" thickBot="1">
      <c r="A251" s="2" t="str">
        <f>+A178</f>
        <v xml:space="preserve">            OCTOBER 2022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0.74214000000000002</v>
      </c>
      <c r="K266" s="1"/>
      <c r="L266" s="1"/>
      <c r="M266" s="9">
        <f>SUM(F266:J266)</f>
        <v>0.74214000000000002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October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08-24-22</v>
      </c>
      <c r="B271" s="1"/>
      <c r="C271" s="1"/>
      <c r="D271" s="1"/>
      <c r="E271" s="1"/>
      <c r="F271" s="9" t="str">
        <f>+F240</f>
        <v>Superseding Filing Effective for the Billing of June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>
      <c r="A277" s="33" t="str">
        <f>+A5</f>
        <v xml:space="preserve">            OCTOBER 2022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0.69299999999999995</v>
      </c>
      <c r="I296" s="23" t="s">
        <v>18</v>
      </c>
    </row>
    <row r="297" spans="1:9">
      <c r="A297" s="23" t="s">
        <v>68</v>
      </c>
      <c r="H297" s="50">
        <f t="shared" ref="H297:H301" si="0">+H159</f>
        <v>0.69299999999999995</v>
      </c>
      <c r="I297" s="23" t="s">
        <v>18</v>
      </c>
    </row>
    <row r="298" spans="1:9">
      <c r="A298" s="23" t="s">
        <v>69</v>
      </c>
      <c r="H298" s="50">
        <f t="shared" si="0"/>
        <v>0.69299999999999995</v>
      </c>
      <c r="I298" s="23" t="s">
        <v>18</v>
      </c>
    </row>
    <row r="299" spans="1:9">
      <c r="A299" s="23" t="s">
        <v>70</v>
      </c>
      <c r="H299" s="50">
        <f t="shared" si="0"/>
        <v>0.69299999999999995</v>
      </c>
      <c r="I299" s="23" t="s">
        <v>18</v>
      </c>
    </row>
    <row r="300" spans="1:9">
      <c r="A300" s="23" t="s">
        <v>71</v>
      </c>
      <c r="H300" s="50">
        <f t="shared" si="0"/>
        <v>0.69299999999999995</v>
      </c>
      <c r="I300" s="23" t="s">
        <v>18</v>
      </c>
    </row>
    <row r="301" spans="1:9">
      <c r="A301" s="23" t="s">
        <v>72</v>
      </c>
      <c r="H301" s="50">
        <f t="shared" si="0"/>
        <v>0.69299999999999995</v>
      </c>
      <c r="I301" s="23" t="s">
        <v>18</v>
      </c>
    </row>
    <row r="304" spans="1:9">
      <c r="F304" s="35" t="str">
        <f>+E167</f>
        <v>This Filing Effective for the Billing Month of October 2022</v>
      </c>
    </row>
    <row r="305" spans="1:15">
      <c r="A305" s="23" t="str">
        <f>+A168</f>
        <v>FILED 09-29-2022</v>
      </c>
      <c r="F305" s="35" t="str">
        <f>+E168</f>
        <v>Superseding Filing Effective for the Billing Month of September 2022</v>
      </c>
    </row>
    <row r="306" spans="1:15">
      <c r="F306" s="35"/>
    </row>
    <row r="308" spans="1:15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2022-09-30T16:52:06Z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