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8_{F893F1B1-E39A-4D9C-A020-1D85BA28298D}" xr6:coauthVersionLast="47" xr6:coauthVersionMax="47" xr10:uidLastSave="{00000000-0000-0000-0000-000000000000}"/>
  <bookViews>
    <workbookView xWindow="-120" yWindow="-120" windowWidth="20730" windowHeight="11160" xr2:uid="{EA9487BC-C5CF-4A40-95E6-08EA2216C778}"/>
  </bookViews>
  <sheets>
    <sheet name="Feb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2" i="5" l="1"/>
  <c r="M212" i="5" s="1"/>
  <c r="J210" i="5"/>
  <c r="J265" i="5"/>
  <c r="M265" i="5" s="1"/>
  <c r="M263" i="5"/>
  <c r="M261" i="5"/>
  <c r="M259" i="5"/>
  <c r="A239" i="5"/>
  <c r="A278" i="5" s="1"/>
  <c r="F239" i="5"/>
  <c r="F278" i="5" s="1"/>
  <c r="F223" i="5"/>
  <c r="F221" i="5"/>
  <c r="M221" i="5" s="1"/>
  <c r="H210" i="5"/>
  <c r="M208" i="5"/>
  <c r="J200" i="5"/>
  <c r="M200" i="5" s="1"/>
  <c r="M202" i="5" s="1"/>
  <c r="M198" i="5"/>
  <c r="M189" i="5"/>
  <c r="M191" i="5" s="1"/>
  <c r="M187" i="5"/>
  <c r="F167" i="5"/>
  <c r="F166" i="5"/>
  <c r="F238" i="5"/>
  <c r="F277" i="5" s="1"/>
  <c r="J125" i="5"/>
  <c r="M125" i="5" s="1"/>
  <c r="M122" i="5"/>
  <c r="M121" i="5"/>
  <c r="M120" i="5"/>
  <c r="J117" i="5"/>
  <c r="M117" i="5" s="1"/>
  <c r="J115" i="5"/>
  <c r="M115" i="5" s="1"/>
  <c r="F115" i="5"/>
  <c r="M113" i="5"/>
  <c r="M108" i="5"/>
  <c r="M106" i="5"/>
  <c r="M104" i="5"/>
  <c r="M102" i="5"/>
  <c r="M100" i="5"/>
  <c r="F73" i="5"/>
  <c r="F74" i="5" s="1"/>
  <c r="F72" i="5"/>
  <c r="D72" i="5"/>
  <c r="D73" i="5" s="1"/>
  <c r="M69" i="5"/>
  <c r="F63" i="5"/>
  <c r="D63" i="5"/>
  <c r="M60" i="5"/>
  <c r="F53" i="5"/>
  <c r="F52" i="5"/>
  <c r="D52" i="5"/>
  <c r="D53" i="5" s="1"/>
  <c r="M48" i="5"/>
  <c r="H42" i="5"/>
  <c r="F42" i="5"/>
  <c r="D42" i="5"/>
  <c r="H41" i="5"/>
  <c r="L41" i="5" s="1"/>
  <c r="M41" i="5" s="1"/>
  <c r="M38" i="5"/>
  <c r="H33" i="5"/>
  <c r="L33" i="5" s="1"/>
  <c r="M33" i="5" s="1"/>
  <c r="M30" i="5"/>
  <c r="H25" i="5"/>
  <c r="H52" i="5" s="1"/>
  <c r="F25" i="5"/>
  <c r="D25" i="5"/>
  <c r="M22" i="5"/>
  <c r="L16" i="5"/>
  <c r="M16" i="5" s="1"/>
  <c r="M13" i="5"/>
  <c r="H308" i="5"/>
  <c r="H304" i="5"/>
  <c r="H305" i="5"/>
  <c r="H306" i="5"/>
  <c r="H307" i="5"/>
  <c r="H303" i="5"/>
  <c r="A312" i="5"/>
  <c r="A177" i="5"/>
  <c r="A250" i="5" s="1"/>
  <c r="L42" i="5" l="1"/>
  <c r="M42" i="5" s="1"/>
  <c r="L52" i="5"/>
  <c r="M52" i="5" s="1"/>
  <c r="H53" i="5"/>
  <c r="L53" i="5" s="1"/>
  <c r="M53" i="5" s="1"/>
  <c r="H72" i="5"/>
  <c r="L72" i="5" s="1"/>
  <c r="M72" i="5" s="1"/>
  <c r="M210" i="5"/>
  <c r="M214" i="5" s="1"/>
  <c r="L25" i="5"/>
  <c r="M25" i="5" s="1"/>
  <c r="J223" i="5"/>
  <c r="M223" i="5" s="1"/>
  <c r="J225" i="5"/>
  <c r="M225" i="5" s="1"/>
  <c r="M227" i="5" s="1"/>
  <c r="D74" i="5"/>
  <c r="H73" i="5"/>
  <c r="L73" i="5" s="1"/>
  <c r="M73" i="5" s="1"/>
  <c r="H79" i="5"/>
  <c r="L79" i="5" s="1"/>
  <c r="M79" i="5" s="1"/>
  <c r="H51" i="5"/>
  <c r="L51" i="5" s="1"/>
  <c r="M51" i="5" s="1"/>
  <c r="H63" i="5"/>
  <c r="L63" i="5" s="1"/>
  <c r="M63" i="5" s="1"/>
  <c r="H74" i="5"/>
  <c r="A91" i="5"/>
  <c r="F311" i="5"/>
  <c r="F312" i="5"/>
  <c r="L74" i="5" l="1"/>
  <c r="M74" i="5" s="1"/>
  <c r="A284" i="5"/>
  <c r="A13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3" authorId="0" shapeId="0" xr:uid="{FABE1AC6-D949-4FDE-8D81-F3FB4817F7C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<sst xmlns="http://schemas.openxmlformats.org/spreadsheetml/2006/main" count="329" uniqueCount="134">
  <si>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</si>
  <si>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</si>
  <si>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</si>
  <si>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</si>
  <si>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</si>
  <si>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</si>
  <si>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</si>
  <si>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</si>
  <si>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</si>
  <si>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</si>
  <si>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</si>
  <si>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</si>
  <si>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</si>
  <si>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</si>
  <si>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</si>
  <si>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</si>
  <si>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</si>
  <si>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</si>
  <si>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</si>
  <si>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</si>
  <si>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</si>
  <si>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</si>
  <si>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</si>
  <si>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</si>
  <si>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</si>
  <si>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</si>
  <si>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</si>
  <si>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</si>
  <si>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</si>
  <si>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</si>
  <si>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</si>
  <si>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</si>
  <si>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</si>
  <si>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</si>
  <si>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</si>
  <si>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</si>
  <si>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</si>
  <si>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</si>
  <si>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</si>
  <si>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</si>
  <si>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</si>
  <si>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</si>
  <si>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</si>
  <si>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</si>
  <si>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</si>
  <si>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</si>
  <si>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</si>
  <si>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</si>
  <si>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</si>
  <si>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</si>
  <si>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</si>
  <si>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</si>
  <si>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</si>
  <si>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</si>
  <si>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</si>
  <si>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</si>
  <si>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</si>
  <si>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</si>
  <si>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</si>
  <si>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</si>
  <si>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</si>
  <si>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</si>
  <si>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</si>
  <si>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</si>
  <si>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</si>
  <si>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</si>
  <si>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</si>
  <si>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</si>
  <si>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</si>
  <si>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</si>
  <si>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</si>
  <si>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</si>
  <si>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</si>
  <si>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</si>
  <si>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</si>
  <si>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</si>
  <si>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</si>
  <si>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</si>
  <si>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</si>
  <si>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</si>
  <si>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</si>
  <si>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</si>
  <si>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</si>
  <si>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</si>
  <si>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</si>
  <si>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</si>
  <si>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</si>
  <si>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</si>
  <si>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</si>
  <si>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</si>
  <si>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</si>
  <si>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</si>
  <si>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</si>
  <si>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</si>
  <si>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</si>
  <si>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</si>
  <si>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</si>
  <si>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</si>
  <si>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</si>
  <si>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</si>
  <si>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</si>
  <si>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</si>
  <si>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</si>
  <si>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</si>
  <si>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</si>
  <si>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</si>
  <si>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</si>
  <si>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</si>
  <si>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</si>
  <si>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</si>
  <si>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</si>
  <si>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</si>
  <si>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</si>
  <si>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</si>
  <si>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</si>
  <si>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</si>
  <si>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1.20% Per Month</t>
  </si>
  <si>
    <t xml:space="preserve"> .38% Per Month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</si>
  <si>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</si>
  <si>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</si>
  <si>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</si>
  <si>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</si>
  <si>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</si>
  <si>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>EXHIBIT D</t>
  </si>
  <si>
    <t>Page 4</t>
  </si>
  <si>
    <t>Filed 10-29-21</t>
  </si>
  <si>
    <t>This Filing Effective for the Billing Month of December 2021</t>
  </si>
  <si>
    <t>Superseding Filing Effective for the Billing of  November 2021</t>
  </si>
  <si>
    <t xml:space="preserve">Delivery Rate: </t>
  </si>
  <si>
    <t xml:space="preserve">            FEBRUARY 2022</t>
  </si>
  <si>
    <t>FILED 01-18-22</t>
  </si>
  <si>
    <t xml:space="preserve">This Filing Effective for the Billing Month of February 2022 </t>
  </si>
  <si>
    <t>Superseding Filing Effective for the Billing of January  2021</t>
  </si>
  <si>
    <t>Filed 01/28/22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</si>
</sst>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</cellXfs>
  <cellStyles count="16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P362"/>
  <sheetViews>
    <sheetView tabSelected="1" zoomScale="60" zoomScaleNormal="60" workbookViewId="0"/>
  </sheetViews>
  <sheetFormatPr defaultColWidth="8.85546875" defaultRowHeight="20.25"/>
  <cols>
    <col min="1" max="1" width="42.7109375" style="25" customWidth="1"/>
    <col min="2" max="2" width="17.85546875" style="25" customWidth="1"/>
    <col min="3" max="3" width="19.5703125" style="25" customWidth="1"/>
    <col min="4" max="4" width="15.42578125" style="25" customWidth="1"/>
    <col min="5" max="6" width="15.7109375" style="25" customWidth="1"/>
    <col min="7" max="7" width="8.85546875" style="25"/>
    <col min="8" max="8" width="16.5703125" style="25" customWidth="1"/>
    <col min="9" max="9" width="8.28515625" style="25" customWidth="1"/>
    <col min="10" max="10" width="16.85546875" style="25" customWidth="1"/>
    <col min="11" max="11" width="8.85546875" style="25"/>
    <col min="12" max="12" width="16.42578125" style="25" customWidth="1"/>
    <col min="13" max="13" width="24" style="25" customWidth="1"/>
    <col min="14" max="14" width="8.85546875" style="25"/>
    <col min="15" max="15" width="12.140625" style="25" customWidth="1"/>
    <col min="16" max="16384" width="8.85546875" style="25"/>
  </cols>
  <sheetData>
    <row r="1" spans="1:16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1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" thickBot="1">
      <c r="A5" s="2" t="s">
        <v>129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0.73229</v>
      </c>
      <c r="E16" s="10"/>
      <c r="F16" s="10">
        <v>-1.3599999999999999E-2</v>
      </c>
      <c r="G16" s="10"/>
      <c r="H16" s="10">
        <v>0</v>
      </c>
      <c r="I16" s="10"/>
      <c r="J16" s="10"/>
      <c r="K16" s="10"/>
      <c r="L16" s="10">
        <f>SUM(D16:J16)</f>
        <v>0.71869000000000005</v>
      </c>
      <c r="M16" s="10">
        <f>B16+L16</f>
        <v>1.37863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85</v>
      </c>
      <c r="B18" s="10"/>
      <c r="C18" s="10"/>
      <c r="D18" s="23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  <c r="P18" s="4"/>
    </row>
    <row r="19" spans="1:16" ht="21">
      <c r="A19" s="1"/>
      <c r="B19" s="10"/>
      <c r="C19" s="10"/>
      <c r="D19" s="2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2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f>+D16</f>
        <v>0.73229</v>
      </c>
      <c r="E25" s="10"/>
      <c r="F25" s="10">
        <f>+F16</f>
        <v>-1.3599999999999999E-2</v>
      </c>
      <c r="G25" s="10"/>
      <c r="H25" s="10">
        <f>+H16</f>
        <v>0</v>
      </c>
      <c r="I25" s="10"/>
      <c r="J25" s="10"/>
      <c r="K25" s="10"/>
      <c r="L25" s="10">
        <f>SUM(D25:J25)</f>
        <v>0.71869000000000005</v>
      </c>
      <c r="M25" s="10">
        <f>B25+L25</f>
        <v>1.3406500000000001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0.47525000000000001</v>
      </c>
      <c r="E33" s="10"/>
      <c r="F33" s="10">
        <v>-4.1660000000000003E-2</v>
      </c>
      <c r="G33" s="10"/>
      <c r="H33" s="10">
        <f>+H16</f>
        <v>0</v>
      </c>
      <c r="I33" s="10"/>
      <c r="J33" s="10"/>
      <c r="K33" s="10"/>
      <c r="L33" s="10">
        <f>SUM(D33:J33)</f>
        <v>0.43359000000000003</v>
      </c>
      <c r="M33" s="10">
        <f>B33+L33</f>
        <v>0.59794999999999998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0.72990999999999995</v>
      </c>
      <c r="E41" s="10"/>
      <c r="F41" s="10">
        <v>2.3259999999999999E-2</v>
      </c>
      <c r="G41" s="10"/>
      <c r="H41" s="10">
        <f>+H16</f>
        <v>0</v>
      </c>
      <c r="I41" s="10"/>
      <c r="J41" s="10"/>
      <c r="K41" s="10"/>
      <c r="L41" s="10">
        <f>SUM(D41:J41)</f>
        <v>0.7531699999999999</v>
      </c>
      <c r="M41" s="10">
        <f>B41+L41</f>
        <v>1.1488399999999999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f>+D41</f>
        <v>0.72990999999999995</v>
      </c>
      <c r="E42" s="10"/>
      <c r="F42" s="10">
        <f>+F41</f>
        <v>2.3259999999999999E-2</v>
      </c>
      <c r="G42" s="10"/>
      <c r="H42" s="10">
        <f>+H16</f>
        <v>0</v>
      </c>
      <c r="I42" s="10"/>
      <c r="J42" s="10"/>
      <c r="K42" s="10"/>
      <c r="L42" s="10">
        <f>SUM(D42:J42)</f>
        <v>0.7531699999999999</v>
      </c>
      <c r="M42" s="10">
        <f>B42+L42</f>
        <v>1.0862499999999999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0.56462000000000001</v>
      </c>
      <c r="E51" s="10"/>
      <c r="F51" s="10">
        <v>-1.366E-2</v>
      </c>
      <c r="G51" s="10"/>
      <c r="H51" s="10">
        <f>+H25</f>
        <v>0</v>
      </c>
      <c r="I51" s="10"/>
      <c r="J51" s="10"/>
      <c r="K51" s="10"/>
      <c r="L51" s="10">
        <f>SUM(D51:J51)</f>
        <v>0.55096000000000001</v>
      </c>
      <c r="M51" s="10">
        <f>B51+L51</f>
        <v>0.96341999999999994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f>D51</f>
        <v>0.56462000000000001</v>
      </c>
      <c r="E52" s="10"/>
      <c r="F52" s="10">
        <f>F51</f>
        <v>-1.366E-2</v>
      </c>
      <c r="G52" s="10"/>
      <c r="H52" s="10">
        <f>+H25</f>
        <v>0</v>
      </c>
      <c r="I52" s="10"/>
      <c r="J52" s="10"/>
      <c r="K52" s="10"/>
      <c r="L52" s="10">
        <f>SUM(D52:J52)</f>
        <v>0.55096000000000001</v>
      </c>
      <c r="M52" s="10">
        <f>B52+L52</f>
        <v>0.84814000000000001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f>D52</f>
        <v>0.56462000000000001</v>
      </c>
      <c r="E53" s="10"/>
      <c r="F53" s="10">
        <f>F52</f>
        <v>-1.366E-2</v>
      </c>
      <c r="G53" s="10"/>
      <c r="H53" s="10">
        <f>+H25</f>
        <v>0</v>
      </c>
      <c r="I53" s="10"/>
      <c r="J53" s="10"/>
      <c r="K53" s="10"/>
      <c r="L53" s="10">
        <f>SUM(D53:J53)</f>
        <v>0.55096000000000001</v>
      </c>
      <c r="M53" s="10">
        <f>B53+L53</f>
        <v>0.78866999999999998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0.63005</v>
      </c>
      <c r="C63" s="10"/>
      <c r="D63" s="10">
        <f>+D16</f>
        <v>0.73229</v>
      </c>
      <c r="E63" s="10"/>
      <c r="F63" s="10">
        <f>+F16</f>
        <v>-1.3599999999999999E-2</v>
      </c>
      <c r="G63" s="10"/>
      <c r="H63" s="10">
        <f>+H25</f>
        <v>0</v>
      </c>
      <c r="I63" s="10"/>
      <c r="J63" s="10"/>
      <c r="K63" s="10"/>
      <c r="L63" s="10">
        <f>SUM(D63:J63)</f>
        <v>0.71869000000000005</v>
      </c>
      <c r="M63" s="10">
        <f>B63+L63</f>
        <v>1.34874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  <c r="P64" s="4"/>
    </row>
    <row r="65" spans="1:16">
      <c r="A65" s="1" t="s">
        <v>85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0.09</v>
      </c>
      <c r="N65" s="1"/>
      <c r="O65" s="10" t="s">
        <v>18</v>
      </c>
      <c r="P65" s="4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P66" s="4"/>
    </row>
    <row r="67" spans="1:16">
      <c r="A67" s="7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P70" s="4"/>
    </row>
    <row r="71" spans="1:16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P71" s="4"/>
    </row>
    <row r="72" spans="1:16">
      <c r="A72" s="1" t="s">
        <v>23</v>
      </c>
      <c r="B72" s="10">
        <v>0.40115000000000001</v>
      </c>
      <c r="C72" s="10"/>
      <c r="D72" s="10">
        <f>+D51</f>
        <v>0.56462000000000001</v>
      </c>
      <c r="E72" s="10"/>
      <c r="F72" s="10">
        <f>+F51</f>
        <v>-1.366E-2</v>
      </c>
      <c r="G72" s="10"/>
      <c r="H72" s="10">
        <f>+H25</f>
        <v>0</v>
      </c>
      <c r="I72" s="10"/>
      <c r="J72" s="10"/>
      <c r="K72" s="10"/>
      <c r="L72" s="10">
        <f>SUM(D72:J72)</f>
        <v>0.55096000000000001</v>
      </c>
      <c r="M72" s="10">
        <f>B72+L72</f>
        <v>0.95211000000000001</v>
      </c>
      <c r="N72" s="10"/>
      <c r="O72" s="10" t="s">
        <v>18</v>
      </c>
      <c r="P72" s="4"/>
    </row>
    <row r="73" spans="1:16">
      <c r="A73" s="1" t="s">
        <v>26</v>
      </c>
      <c r="B73" s="10">
        <v>0.28904000000000002</v>
      </c>
      <c r="C73" s="10"/>
      <c r="D73" s="10">
        <f>D72</f>
        <v>0.56462000000000001</v>
      </c>
      <c r="E73" s="10"/>
      <c r="F73" s="10">
        <f>F72</f>
        <v>-1.366E-2</v>
      </c>
      <c r="G73" s="10"/>
      <c r="H73" s="10">
        <f>+H25</f>
        <v>0</v>
      </c>
      <c r="I73" s="10"/>
      <c r="J73" s="10"/>
      <c r="K73" s="10"/>
      <c r="L73" s="10">
        <f>SUM(D73:J73)</f>
        <v>0.55096000000000001</v>
      </c>
      <c r="M73" s="10">
        <f>B73+L73</f>
        <v>0.84000000000000008</v>
      </c>
      <c r="N73" s="10"/>
      <c r="O73" s="10" t="s">
        <v>18</v>
      </c>
      <c r="P73" s="4"/>
    </row>
    <row r="74" spans="1:16">
      <c r="A74" s="1" t="s">
        <v>27</v>
      </c>
      <c r="B74" s="10">
        <v>0.23119999999999999</v>
      </c>
      <c r="C74" s="10"/>
      <c r="D74" s="10">
        <f>D73</f>
        <v>0.56462000000000001</v>
      </c>
      <c r="E74" s="10"/>
      <c r="F74" s="10">
        <f>F73</f>
        <v>-1.366E-2</v>
      </c>
      <c r="G74" s="10"/>
      <c r="H74" s="10">
        <f>+H25</f>
        <v>0</v>
      </c>
      <c r="I74" s="10"/>
      <c r="J74" s="10"/>
      <c r="K74" s="10"/>
      <c r="L74" s="10">
        <f>SUM(D74:J74)</f>
        <v>0.55096000000000001</v>
      </c>
      <c r="M74" s="10">
        <f>B74+L74</f>
        <v>0.78215999999999997</v>
      </c>
      <c r="N74" s="10"/>
      <c r="O74" s="10" t="s">
        <v>18</v>
      </c>
      <c r="P74" s="4"/>
    </row>
    <row r="75" spans="1:16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9">
        <v>15.01</v>
      </c>
      <c r="C79" s="1"/>
      <c r="D79" s="10">
        <v>0.45485999999999999</v>
      </c>
      <c r="E79" s="1"/>
      <c r="F79" s="10">
        <v>9.0299999999999998E-3</v>
      </c>
      <c r="G79" s="1"/>
      <c r="H79" s="10">
        <f>+H25</f>
        <v>0</v>
      </c>
      <c r="I79" s="1"/>
      <c r="J79" s="10"/>
      <c r="K79" s="1"/>
      <c r="L79" s="9">
        <f>ROUND((SUM(D79:J79)*18),2)</f>
        <v>8.35</v>
      </c>
      <c r="M79" s="9">
        <f>ROUND(+B79+L79,2)</f>
        <v>23.36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 ht="21">
      <c r="A81" s="13"/>
      <c r="B81" s="1"/>
      <c r="C81" s="1"/>
      <c r="D81" s="1"/>
      <c r="E81" s="1"/>
      <c r="F81" s="1" t="s">
        <v>131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 t="s">
        <v>130</v>
      </c>
      <c r="B82" s="1"/>
      <c r="C82" s="1"/>
      <c r="D82" s="1"/>
      <c r="E82" s="1"/>
      <c r="F82" s="1" t="s">
        <v>132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4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  <c r="P84" s="4"/>
    </row>
    <row r="85" spans="1:16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  <c r="P85" s="4"/>
    </row>
    <row r="86" spans="1:16" ht="24.75">
      <c r="A86" s="1"/>
      <c r="B86" s="1"/>
      <c r="C86" s="1"/>
      <c r="D86" s="1"/>
      <c r="E86" s="1"/>
      <c r="F86" s="15"/>
      <c r="G86" s="1"/>
      <c r="H86" s="1"/>
      <c r="I86" s="1"/>
      <c r="J86" s="1"/>
      <c r="K86" s="1"/>
      <c r="L86" s="1"/>
      <c r="M86" s="1"/>
      <c r="N86" s="1"/>
      <c r="O86" s="1"/>
      <c r="P86" s="4"/>
    </row>
    <row r="87" spans="1:16">
      <c r="A87" s="1"/>
      <c r="B87" s="1"/>
      <c r="C87" s="1"/>
      <c r="D87" s="1"/>
      <c r="E87" s="1"/>
      <c r="F87" s="7"/>
      <c r="G87" s="1"/>
      <c r="H87" s="1"/>
      <c r="I87" s="1"/>
      <c r="J87" s="1"/>
      <c r="K87" s="1"/>
      <c r="L87" s="1"/>
      <c r="M87" s="1"/>
      <c r="N87" s="1"/>
      <c r="O87" s="5" t="s">
        <v>30</v>
      </c>
    </row>
    <row r="88" spans="1:16">
      <c r="A88" s="2" t="s">
        <v>31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6">
      <c r="A89" s="2" t="s">
        <v>0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>
      <c r="A90" s="2" t="s">
        <v>32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 ht="21" thickBot="1">
      <c r="A91" s="2" t="str">
        <f>+A5</f>
        <v xml:space="preserve">            FEBRUARY 2022</v>
      </c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6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7"/>
      <c r="L92" s="17"/>
      <c r="M92" s="17"/>
      <c r="N92" s="17"/>
      <c r="O92" s="17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6">
      <c r="A94" s="1"/>
      <c r="B94" s="1"/>
      <c r="C94" s="1"/>
      <c r="D94" s="1"/>
      <c r="E94" s="1"/>
      <c r="F94" s="8" t="s">
        <v>3</v>
      </c>
      <c r="G94" s="1"/>
      <c r="H94" s="1"/>
      <c r="I94" s="1"/>
      <c r="J94" s="8" t="s">
        <v>5</v>
      </c>
      <c r="K94" s="1"/>
      <c r="L94" s="1"/>
      <c r="M94" s="8" t="s">
        <v>6</v>
      </c>
      <c r="N94" s="5"/>
      <c r="O94" s="5"/>
    </row>
    <row r="95" spans="1:16">
      <c r="A95" s="1"/>
      <c r="B95" s="1"/>
      <c r="C95" s="1"/>
      <c r="D95" s="1"/>
      <c r="E95" s="1"/>
      <c r="F95" s="8" t="s">
        <v>7</v>
      </c>
      <c r="G95" s="1"/>
      <c r="H95" s="1"/>
      <c r="I95" s="1"/>
      <c r="J95" s="8" t="s">
        <v>33</v>
      </c>
      <c r="K95" s="1"/>
      <c r="L95" s="1"/>
      <c r="M95" s="8" t="s">
        <v>11</v>
      </c>
      <c r="N95" s="1"/>
      <c r="O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8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8"/>
      <c r="G97" s="1"/>
      <c r="H97" s="18"/>
      <c r="I97" s="1"/>
      <c r="J97" s="18"/>
      <c r="K97" s="1"/>
      <c r="L97" s="1"/>
      <c r="M97" s="18"/>
      <c r="N97" s="1"/>
      <c r="O97" s="1"/>
    </row>
    <row r="98" spans="1:15">
      <c r="A98" s="7" t="s">
        <v>34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 t="s">
        <v>13</v>
      </c>
      <c r="B100" s="1"/>
      <c r="C100" s="1"/>
      <c r="D100" s="1"/>
      <c r="E100" s="1"/>
      <c r="F100" s="9">
        <v>552.61</v>
      </c>
      <c r="G100" s="1"/>
      <c r="H100" s="9"/>
      <c r="I100" s="1"/>
      <c r="J100" s="8" t="s">
        <v>14</v>
      </c>
      <c r="K100" s="1"/>
      <c r="L100" s="1"/>
      <c r="M100" s="9">
        <f>SUM(F100:J100)</f>
        <v>552.61</v>
      </c>
      <c r="N100" s="1"/>
      <c r="O100" s="1" t="s">
        <v>15</v>
      </c>
    </row>
    <row r="101" spans="1:15">
      <c r="A101" s="1"/>
      <c r="B101" s="1"/>
      <c r="C101" s="1"/>
      <c r="D101" s="1"/>
      <c r="E101" s="9"/>
      <c r="F101" s="9"/>
      <c r="G101" s="1"/>
      <c r="H101" s="10"/>
      <c r="I101" s="1"/>
      <c r="J101" s="10"/>
      <c r="K101" s="1"/>
      <c r="L101" s="1"/>
      <c r="M101" s="9"/>
      <c r="N101" s="1"/>
      <c r="O101" s="1"/>
    </row>
    <row r="102" spans="1:15">
      <c r="A102" s="1" t="s">
        <v>35</v>
      </c>
      <c r="B102" s="1"/>
      <c r="C102" s="1"/>
      <c r="D102" s="1"/>
      <c r="E102" s="1"/>
      <c r="F102" s="10">
        <v>0.23774000000000001</v>
      </c>
      <c r="G102" s="1"/>
      <c r="H102" s="10"/>
      <c r="I102" s="1"/>
      <c r="J102" s="10">
        <v>1.11578</v>
      </c>
      <c r="K102" s="1"/>
      <c r="L102" s="1"/>
      <c r="M102" s="10">
        <f>SUM(F102:J102)</f>
        <v>1.3535200000000001</v>
      </c>
      <c r="N102" s="1"/>
      <c r="O102" s="1" t="s">
        <v>18</v>
      </c>
    </row>
    <row r="103" spans="1:15">
      <c r="A103" s="1"/>
      <c r="B103" s="1"/>
      <c r="C103" s="1"/>
      <c r="D103" s="1"/>
      <c r="E103" s="11"/>
      <c r="F103" s="10"/>
      <c r="G103" s="10"/>
      <c r="H103" s="11"/>
      <c r="I103" s="1"/>
      <c r="J103" s="10"/>
      <c r="K103" s="1"/>
      <c r="L103" s="1"/>
      <c r="M103" s="10"/>
      <c r="N103" s="1"/>
      <c r="O103" s="1"/>
    </row>
    <row r="104" spans="1:15">
      <c r="A104" s="1" t="s">
        <v>36</v>
      </c>
      <c r="B104" s="1"/>
      <c r="C104" s="1"/>
      <c r="D104" s="1"/>
      <c r="E104" s="1"/>
      <c r="F104" s="19" t="s">
        <v>14</v>
      </c>
      <c r="G104" s="10"/>
      <c r="H104" s="1"/>
      <c r="I104" s="1"/>
      <c r="J104" s="10">
        <v>2.0289999999999999E-2</v>
      </c>
      <c r="K104" s="10"/>
      <c r="L104" s="1"/>
      <c r="M104" s="10">
        <f>SUM(F104:J104)</f>
        <v>2.0289999999999999E-2</v>
      </c>
      <c r="N104" s="10"/>
      <c r="O104" s="1" t="s">
        <v>18</v>
      </c>
    </row>
    <row r="105" spans="1:15">
      <c r="A105" s="1"/>
      <c r="B105" s="1"/>
      <c r="C105" s="1"/>
      <c r="D105" s="1"/>
      <c r="E105" s="1"/>
      <c r="F105" s="10"/>
      <c r="G105" s="10"/>
      <c r="H105" s="1"/>
      <c r="I105" s="1"/>
      <c r="J105" s="10"/>
      <c r="K105" s="10"/>
      <c r="L105" s="1"/>
      <c r="M105" s="10"/>
      <c r="N105" s="1"/>
      <c r="O105" s="1"/>
    </row>
    <row r="106" spans="1:15">
      <c r="A106" s="1" t="s">
        <v>37</v>
      </c>
      <c r="B106" s="1"/>
      <c r="C106" s="1"/>
      <c r="D106" s="1"/>
      <c r="E106" s="1"/>
      <c r="F106" s="10">
        <v>8.7770000000000001E-2</v>
      </c>
      <c r="G106" s="1"/>
      <c r="H106" s="10"/>
      <c r="I106" s="1"/>
      <c r="J106" s="8" t="s">
        <v>14</v>
      </c>
      <c r="K106" s="10"/>
      <c r="L106" s="1"/>
      <c r="M106" s="10">
        <f>SUM(F106:J106)</f>
        <v>8.7770000000000001E-2</v>
      </c>
      <c r="N106" s="10"/>
      <c r="O106" s="1" t="s">
        <v>18</v>
      </c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0"/>
      <c r="L107" s="1"/>
      <c r="M107" s="20"/>
      <c r="N107" s="1"/>
      <c r="O107" s="1"/>
    </row>
    <row r="108" spans="1:15">
      <c r="A108" s="1" t="s">
        <v>38</v>
      </c>
      <c r="B108" s="1"/>
      <c r="C108" s="1"/>
      <c r="D108" s="1"/>
      <c r="E108" s="1"/>
      <c r="F108" s="8" t="s">
        <v>14</v>
      </c>
      <c r="G108" s="1"/>
      <c r="H108" s="1"/>
      <c r="I108" s="1"/>
      <c r="J108" s="10">
        <v>0.41876999999999998</v>
      </c>
      <c r="K108" s="1"/>
      <c r="L108" s="1"/>
      <c r="M108" s="10">
        <f>SUM(F108:J108)</f>
        <v>0.41876999999999998</v>
      </c>
      <c r="N108" s="1"/>
      <c r="O108" s="1" t="s">
        <v>18</v>
      </c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7" t="s">
        <v>39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9"/>
      <c r="F112" s="9"/>
      <c r="G112" s="1"/>
      <c r="H112" s="10"/>
      <c r="I112" s="1"/>
      <c r="J112" s="10"/>
      <c r="K112" s="1"/>
      <c r="L112" s="1"/>
      <c r="M112" s="9"/>
      <c r="N112" s="1"/>
      <c r="O112" s="1"/>
    </row>
    <row r="113" spans="1:15">
      <c r="A113" s="1" t="s">
        <v>13</v>
      </c>
      <c r="B113" s="1"/>
      <c r="C113" s="1"/>
      <c r="D113" s="1"/>
      <c r="E113" s="1"/>
      <c r="F113" s="9">
        <v>831.87</v>
      </c>
      <c r="G113" s="1"/>
      <c r="H113" s="9"/>
      <c r="I113" s="1"/>
      <c r="J113" s="8" t="s">
        <v>14</v>
      </c>
      <c r="K113" s="10"/>
      <c r="L113" s="1"/>
      <c r="M113" s="9">
        <f>SUM(F113:J113)</f>
        <v>831.87</v>
      </c>
      <c r="N113" s="10"/>
      <c r="O113" s="1" t="s">
        <v>15</v>
      </c>
    </row>
    <row r="114" spans="1:15">
      <c r="A114" s="1"/>
      <c r="B114" s="1"/>
      <c r="C114" s="1"/>
      <c r="D114" s="1"/>
      <c r="E114" s="11"/>
      <c r="F114" s="10"/>
      <c r="G114" s="10"/>
      <c r="H114" s="10"/>
      <c r="I114" s="1"/>
      <c r="J114" s="10"/>
      <c r="K114" s="1"/>
      <c r="L114" s="1"/>
      <c r="M114" s="10"/>
      <c r="N114" s="1"/>
      <c r="O114" s="1"/>
    </row>
    <row r="115" spans="1:15">
      <c r="A115" s="1" t="s">
        <v>35</v>
      </c>
      <c r="B115" s="1"/>
      <c r="C115" s="1"/>
      <c r="D115" s="1"/>
      <c r="E115" s="10"/>
      <c r="F115" s="10">
        <f>+F102</f>
        <v>0.23774000000000001</v>
      </c>
      <c r="G115" s="10"/>
      <c r="H115" s="10"/>
      <c r="I115" s="1"/>
      <c r="J115" s="10">
        <f>J102</f>
        <v>1.11578</v>
      </c>
      <c r="K115" s="1"/>
      <c r="L115" s="1"/>
      <c r="M115" s="10">
        <f>SUM(F115:J115)</f>
        <v>1.3535200000000001</v>
      </c>
      <c r="N115" s="1"/>
      <c r="O115" s="10" t="s">
        <v>18</v>
      </c>
    </row>
    <row r="116" spans="1:15">
      <c r="A116" s="1"/>
      <c r="B116" s="1"/>
      <c r="C116" s="1"/>
      <c r="D116" s="1"/>
      <c r="E116" s="1"/>
      <c r="F116" s="10"/>
      <c r="G116" s="10"/>
      <c r="H116" s="1"/>
      <c r="I116" s="1"/>
      <c r="J116" s="10"/>
      <c r="K116" s="10"/>
      <c r="L116" s="1"/>
      <c r="M116" s="10"/>
      <c r="N116" s="1"/>
      <c r="O116" s="1"/>
    </row>
    <row r="117" spans="1:15">
      <c r="A117" s="1" t="s">
        <v>36</v>
      </c>
      <c r="B117" s="1"/>
      <c r="C117" s="1"/>
      <c r="D117" s="1"/>
      <c r="E117" s="1"/>
      <c r="F117" s="8" t="s">
        <v>14</v>
      </c>
      <c r="G117" s="1"/>
      <c r="H117" s="1"/>
      <c r="I117" s="1"/>
      <c r="J117" s="10">
        <f>J104</f>
        <v>2.0289999999999999E-2</v>
      </c>
      <c r="K117" s="1"/>
      <c r="L117" s="1"/>
      <c r="M117" s="10">
        <f>SUM(F117:J117)</f>
        <v>2.0289999999999999E-2</v>
      </c>
      <c r="N117" s="1"/>
      <c r="O117" s="1" t="s">
        <v>18</v>
      </c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 t="s">
        <v>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40</v>
      </c>
      <c r="B120" s="1"/>
      <c r="C120" s="1"/>
      <c r="D120" s="1"/>
      <c r="E120" s="1"/>
      <c r="F120" s="10">
        <v>0.20355999999999999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0.20355999999999999</v>
      </c>
      <c r="N120" s="1"/>
      <c r="O120" s="1" t="s">
        <v>18</v>
      </c>
    </row>
    <row r="121" spans="1:15">
      <c r="A121" s="1" t="s">
        <v>41</v>
      </c>
      <c r="B121" s="1"/>
      <c r="C121" s="1"/>
      <c r="D121" s="1"/>
      <c r="E121" s="1"/>
      <c r="F121" s="10">
        <v>0.15340000000000001</v>
      </c>
      <c r="G121" s="1"/>
      <c r="H121" s="10"/>
      <c r="I121" s="1"/>
      <c r="J121" s="8" t="s">
        <v>14</v>
      </c>
      <c r="K121" s="1"/>
      <c r="L121" s="1"/>
      <c r="M121" s="10">
        <f>SUM(F121:J121)</f>
        <v>0.15340000000000001</v>
      </c>
      <c r="N121" s="1"/>
      <c r="O121" s="1" t="s">
        <v>18</v>
      </c>
    </row>
    <row r="122" spans="1:15">
      <c r="A122" s="1" t="s">
        <v>42</v>
      </c>
      <c r="B122" s="1"/>
      <c r="C122" s="1"/>
      <c r="D122" s="1"/>
      <c r="E122" s="1"/>
      <c r="F122" s="10">
        <v>9.1329999999999995E-2</v>
      </c>
      <c r="G122" s="1"/>
      <c r="H122" s="10"/>
      <c r="I122" s="1"/>
      <c r="J122" s="8" t="s">
        <v>14</v>
      </c>
      <c r="K122" s="1"/>
      <c r="L122" s="1"/>
      <c r="M122" s="10">
        <f>SUM(F122:J122)</f>
        <v>9.1329999999999995E-2</v>
      </c>
      <c r="N122" s="1"/>
      <c r="O122" s="1" t="s">
        <v>18</v>
      </c>
    </row>
    <row r="123" spans="1:15">
      <c r="A123" s="1"/>
      <c r="B123" s="1"/>
      <c r="C123" s="1"/>
      <c r="D123" s="1"/>
      <c r="E123" s="1"/>
      <c r="F123" s="10"/>
      <c r="G123" s="1"/>
      <c r="H123" s="1"/>
      <c r="I123" s="1"/>
      <c r="J123" s="8"/>
      <c r="K123" s="1"/>
      <c r="L123" s="1"/>
      <c r="M123" s="10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0"/>
      <c r="N124" s="1"/>
      <c r="O124" s="1"/>
    </row>
    <row r="125" spans="1:15">
      <c r="A125" s="1" t="s">
        <v>38</v>
      </c>
      <c r="B125" s="1"/>
      <c r="C125" s="1"/>
      <c r="D125" s="1"/>
      <c r="E125" s="1"/>
      <c r="F125" s="8" t="s">
        <v>14</v>
      </c>
      <c r="G125" s="1"/>
      <c r="H125" s="1"/>
      <c r="I125" s="1"/>
      <c r="J125" s="10">
        <f>J108</f>
        <v>0.41876999999999998</v>
      </c>
      <c r="K125" s="1"/>
      <c r="L125" s="1"/>
      <c r="M125" s="10">
        <f>SUM(F125:J125)</f>
        <v>0.41876999999999998</v>
      </c>
      <c r="N125" s="1"/>
      <c r="O125" s="1" t="s">
        <v>18</v>
      </c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 t="s">
        <v>126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127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28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28" t="s">
        <v>43</v>
      </c>
      <c r="F136" s="28"/>
      <c r="G136" s="4"/>
      <c r="H136" s="4"/>
      <c r="I136" s="4"/>
      <c r="J136" s="4"/>
      <c r="K136" s="4"/>
      <c r="L136" s="4"/>
      <c r="M136" s="4"/>
      <c r="N136" s="4"/>
      <c r="O136" s="26" t="s">
        <v>83</v>
      </c>
    </row>
    <row r="137" spans="1:15">
      <c r="A137" s="24" t="s">
        <v>0</v>
      </c>
      <c r="B137" s="24"/>
      <c r="C137" s="24"/>
      <c r="D137" s="24"/>
      <c r="E137" s="24"/>
      <c r="F137" s="24"/>
      <c r="G137" s="24"/>
      <c r="H137" s="24"/>
      <c r="I137" s="26"/>
      <c r="J137" s="26"/>
      <c r="K137" s="26"/>
      <c r="L137" s="26"/>
      <c r="M137" s="26"/>
      <c r="N137" s="26"/>
      <c r="O137" s="26"/>
    </row>
    <row r="138" spans="1:15">
      <c r="A138" s="24" t="s">
        <v>1</v>
      </c>
      <c r="B138" s="24"/>
      <c r="C138" s="24"/>
      <c r="D138" s="24"/>
      <c r="E138" s="24"/>
      <c r="F138" s="24"/>
      <c r="G138" s="24"/>
      <c r="H138" s="24"/>
      <c r="I138" s="26"/>
      <c r="J138" s="26"/>
      <c r="K138" s="26"/>
      <c r="L138" s="26"/>
      <c r="M138" s="26"/>
      <c r="N138" s="26"/>
      <c r="O138" s="26"/>
    </row>
    <row r="139" spans="1:15">
      <c r="A139" s="27" t="str">
        <f>+A5</f>
        <v xml:space="preserve">            FEBRUARY 2022</v>
      </c>
      <c r="B139" s="24"/>
      <c r="C139" s="24"/>
      <c r="D139" s="24"/>
      <c r="E139" s="24"/>
      <c r="F139" s="24"/>
      <c r="G139" s="24"/>
      <c r="H139" s="24"/>
      <c r="I139" s="26"/>
      <c r="J139" s="26"/>
      <c r="K139" s="26"/>
      <c r="L139" s="26"/>
      <c r="M139" s="26"/>
      <c r="N139" s="26"/>
      <c r="O139" s="26"/>
    </row>
    <row r="140" spans="1:15" ht="21" thickBot="1">
      <c r="A140" s="24"/>
      <c r="B140" s="24"/>
      <c r="C140" s="24"/>
      <c r="D140" s="24"/>
      <c r="E140" s="24"/>
      <c r="F140" s="24"/>
      <c r="G140" s="24"/>
      <c r="H140" s="24"/>
      <c r="I140" s="26"/>
      <c r="J140" s="26"/>
      <c r="K140" s="26"/>
      <c r="L140" s="26"/>
      <c r="M140" s="26"/>
      <c r="N140" s="26"/>
      <c r="O140" s="26"/>
    </row>
    <row r="141" spans="1:15">
      <c r="A141" s="30"/>
      <c r="B141" s="30"/>
      <c r="C141" s="30"/>
      <c r="D141" s="30"/>
      <c r="E141" s="30"/>
      <c r="F141" s="30"/>
      <c r="G141" s="30"/>
      <c r="H141" s="30"/>
      <c r="I141" s="31"/>
      <c r="J141" s="31"/>
      <c r="K141" s="31"/>
      <c r="L141" s="31"/>
      <c r="M141" s="31"/>
      <c r="N141" s="31"/>
      <c r="O141" s="31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29"/>
      <c r="G143" s="4"/>
      <c r="H143" s="29"/>
      <c r="I143" s="4"/>
      <c r="J143" s="29"/>
      <c r="K143" s="4"/>
      <c r="L143" s="4"/>
      <c r="M143" s="29"/>
      <c r="N143" s="26"/>
      <c r="O143" s="26"/>
    </row>
    <row r="144" spans="1:15">
      <c r="A144" s="4" t="s">
        <v>62</v>
      </c>
      <c r="B144" s="4"/>
      <c r="C144" s="4"/>
      <c r="D144" s="4"/>
      <c r="E144" s="4"/>
      <c r="F144" s="4"/>
      <c r="G144" s="4"/>
      <c r="H144" s="29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29"/>
      <c r="G145" s="4"/>
      <c r="H145" s="29"/>
      <c r="I145" s="4"/>
      <c r="J145" s="32"/>
      <c r="K145" s="4"/>
      <c r="L145" s="4"/>
      <c r="M145" s="4"/>
      <c r="N145" s="4"/>
      <c r="O145" s="4"/>
    </row>
    <row r="146" spans="1:15">
      <c r="A146" s="4" t="s">
        <v>80</v>
      </c>
      <c r="B146" s="4"/>
      <c r="C146" s="4"/>
      <c r="D146" s="4"/>
      <c r="E146" s="4"/>
      <c r="F146" s="33"/>
      <c r="G146" s="4"/>
      <c r="H146" s="33"/>
      <c r="I146" s="4"/>
      <c r="J146" s="33"/>
      <c r="K146" s="4"/>
      <c r="L146" s="4"/>
      <c r="M146" s="33"/>
      <c r="N146" s="4"/>
      <c r="O146" s="4"/>
    </row>
    <row r="147" spans="1:15">
      <c r="A147" s="4" t="s">
        <v>63</v>
      </c>
      <c r="B147" s="4"/>
      <c r="C147" s="4"/>
      <c r="D147" s="4"/>
      <c r="E147" s="4"/>
      <c r="F147" s="4"/>
      <c r="G147" s="4"/>
      <c r="H147" s="9">
        <v>772.45</v>
      </c>
      <c r="I147" s="4" t="s">
        <v>15</v>
      </c>
      <c r="J147" s="4"/>
      <c r="K147" s="4"/>
      <c r="L147" s="4"/>
      <c r="M147" s="4"/>
      <c r="N147" s="4"/>
      <c r="O147" s="4"/>
    </row>
    <row r="148" spans="1:15">
      <c r="A148" s="25" t="s">
        <v>64</v>
      </c>
      <c r="H148" s="9">
        <v>772.45</v>
      </c>
      <c r="I148" s="25" t="s">
        <v>15</v>
      </c>
    </row>
    <row r="149" spans="1:15">
      <c r="A149" s="25" t="s">
        <v>65</v>
      </c>
      <c r="H149" s="9">
        <v>772.45</v>
      </c>
      <c r="I149" s="25" t="s">
        <v>15</v>
      </c>
    </row>
    <row r="151" spans="1:15">
      <c r="A151" s="25" t="s">
        <v>37</v>
      </c>
    </row>
    <row r="152" spans="1:15">
      <c r="A152" s="25" t="s">
        <v>63</v>
      </c>
      <c r="H152" s="10">
        <v>6.472E-2</v>
      </c>
      <c r="I152" s="25" t="s">
        <v>18</v>
      </c>
    </row>
    <row r="153" spans="1:15">
      <c r="A153" s="25" t="s">
        <v>64</v>
      </c>
      <c r="H153" s="10">
        <v>4.514E-2</v>
      </c>
      <c r="I153" s="25" t="s">
        <v>18</v>
      </c>
    </row>
    <row r="154" spans="1:15">
      <c r="A154" s="25" t="s">
        <v>65</v>
      </c>
      <c r="H154" s="10">
        <v>3.9809999999999998E-2</v>
      </c>
      <c r="I154" s="25" t="s">
        <v>18</v>
      </c>
    </row>
    <row r="156" spans="1:15">
      <c r="A156" s="25" t="s">
        <v>66</v>
      </c>
    </row>
    <row r="157" spans="1:15">
      <c r="A157" s="25" t="s">
        <v>67</v>
      </c>
      <c r="H157" s="52">
        <v>0.55000000000000004</v>
      </c>
      <c r="I157" s="25" t="s">
        <v>18</v>
      </c>
    </row>
    <row r="158" spans="1:15">
      <c r="A158" s="25" t="s">
        <v>68</v>
      </c>
      <c r="H158" s="52">
        <v>0.55000000000000004</v>
      </c>
      <c r="I158" s="25" t="s">
        <v>18</v>
      </c>
    </row>
    <row r="159" spans="1:15">
      <c r="A159" s="25" t="s">
        <v>69</v>
      </c>
      <c r="H159" s="52">
        <v>0.55000000000000004</v>
      </c>
      <c r="I159" s="25" t="s">
        <v>18</v>
      </c>
    </row>
    <row r="160" spans="1:15">
      <c r="A160" s="25" t="s">
        <v>70</v>
      </c>
      <c r="H160" s="52">
        <v>0.55000000000000004</v>
      </c>
      <c r="I160" s="25" t="s">
        <v>18</v>
      </c>
    </row>
    <row r="161" spans="1:15">
      <c r="A161" s="25" t="s">
        <v>71</v>
      </c>
      <c r="H161" s="52">
        <v>0.55000000000000004</v>
      </c>
      <c r="I161" s="25" t="s">
        <v>18</v>
      </c>
    </row>
    <row r="162" spans="1:15">
      <c r="A162" s="25" t="s">
        <v>72</v>
      </c>
      <c r="H162" s="52">
        <v>0.55000000000000004</v>
      </c>
      <c r="I162" s="25" t="s">
        <v>18</v>
      </c>
    </row>
    <row r="166" spans="1:15">
      <c r="F166" s="1" t="str">
        <f>+F81</f>
        <v xml:space="preserve">This Filing Effective for the Billing Month of February 2022 </v>
      </c>
    </row>
    <row r="167" spans="1:15">
      <c r="A167" s="25" t="s">
        <v>133</v>
      </c>
      <c r="F167" s="1" t="str">
        <f>+F82</f>
        <v>Superseding Filing Effective for the Billing of January  2021</v>
      </c>
    </row>
    <row r="174" spans="1:15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>
      <c r="A175" s="2" t="s">
        <v>0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>
      <c r="A176" s="2" t="s">
        <v>1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1" thickBot="1">
      <c r="A177" s="2" t="str">
        <f>+A5</f>
        <v xml:space="preserve">            FEBRUARY 2022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8" t="s">
        <v>86</v>
      </c>
      <c r="G182" s="1"/>
      <c r="H182" s="8" t="s">
        <v>87</v>
      </c>
      <c r="I182" s="1"/>
      <c r="J182" s="18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21" t="s">
        <v>88</v>
      </c>
      <c r="G183" s="1"/>
      <c r="H183" s="21" t="s">
        <v>88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7" t="s">
        <v>48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 t="s">
        <v>13</v>
      </c>
      <c r="B187" s="1"/>
      <c r="C187" s="1"/>
      <c r="D187" s="1"/>
      <c r="E187" s="9"/>
      <c r="F187" s="9">
        <v>23.77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23.77</v>
      </c>
      <c r="N187" s="1" t="s">
        <v>15</v>
      </c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 t="s">
        <v>49</v>
      </c>
      <c r="B189" s="1"/>
      <c r="C189" s="1"/>
      <c r="D189" s="1"/>
      <c r="E189" s="11"/>
      <c r="F189" s="10">
        <v>0.36063000000000001</v>
      </c>
      <c r="G189" s="10"/>
      <c r="H189" s="10">
        <v>0.33307999999999999</v>
      </c>
      <c r="I189" s="10"/>
      <c r="J189" s="10">
        <v>0.47574</v>
      </c>
      <c r="K189" s="1"/>
      <c r="L189" s="1"/>
      <c r="M189" s="10">
        <f>SUM(F189:J189)</f>
        <v>1.1694500000000001</v>
      </c>
      <c r="N189" s="1" t="s">
        <v>18</v>
      </c>
      <c r="O189" s="1"/>
    </row>
    <row r="190" spans="1:15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>
      <c r="A191" s="1" t="s">
        <v>50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1.48</v>
      </c>
      <c r="N191" s="1" t="s">
        <v>51</v>
      </c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>
      <c r="A193" s="1" t="s">
        <v>52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1.2E-2</v>
      </c>
      <c r="N193" s="1" t="s">
        <v>15</v>
      </c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7" t="s">
        <v>53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 t="s">
        <v>13</v>
      </c>
      <c r="B198" s="1"/>
      <c r="C198" s="1"/>
      <c r="D198" s="1"/>
      <c r="E198" s="9"/>
      <c r="F198" s="9">
        <v>23.77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23.77</v>
      </c>
      <c r="N198" s="1" t="s">
        <v>15</v>
      </c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>
      <c r="A200" s="1" t="s">
        <v>49</v>
      </c>
      <c r="B200" s="1"/>
      <c r="C200" s="1"/>
      <c r="D200" s="1"/>
      <c r="E200" s="11"/>
      <c r="F200" s="10">
        <v>7.5910000000000005E-2</v>
      </c>
      <c r="G200" s="10"/>
      <c r="H200" s="19" t="s">
        <v>14</v>
      </c>
      <c r="I200" s="1"/>
      <c r="J200" s="10">
        <f>J189</f>
        <v>0.47574</v>
      </c>
      <c r="K200" s="1"/>
      <c r="L200" s="1"/>
      <c r="M200" s="10">
        <f>SUM(F200:J200)</f>
        <v>0.55164999999999997</v>
      </c>
      <c r="N200" s="1" t="s">
        <v>18</v>
      </c>
      <c r="O200" s="1"/>
    </row>
    <row r="201" spans="1:15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>
      <c r="A202" s="1" t="s">
        <v>50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0.7</v>
      </c>
      <c r="N202" s="1" t="s">
        <v>51</v>
      </c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7" t="s">
        <v>54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 t="s">
        <v>13</v>
      </c>
      <c r="B208" s="1"/>
      <c r="C208" s="1"/>
      <c r="D208" s="1"/>
      <c r="E208" s="9"/>
      <c r="F208" s="9">
        <v>392.17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392.17</v>
      </c>
      <c r="N208" s="1" t="s">
        <v>15</v>
      </c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 t="s">
        <v>55</v>
      </c>
      <c r="B210" s="1"/>
      <c r="C210" s="1"/>
      <c r="D210" s="1"/>
      <c r="E210" s="1"/>
      <c r="F210" s="10">
        <v>7.6770000000000005E-2</v>
      </c>
      <c r="G210" s="1"/>
      <c r="H210" s="10">
        <f>+H189</f>
        <v>0.33307999999999999</v>
      </c>
      <c r="I210" s="1"/>
      <c r="J210" s="10">
        <f>ROUND(((((J102)/365)*12)+J104),5)</f>
        <v>5.697E-2</v>
      </c>
      <c r="K210" s="1"/>
      <c r="L210" s="1"/>
      <c r="M210" s="10">
        <f>SUM(F210:J210)</f>
        <v>0.46682000000000001</v>
      </c>
      <c r="N210" s="1" t="s">
        <v>18</v>
      </c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 t="s">
        <v>49</v>
      </c>
      <c r="B212" s="1"/>
      <c r="C212" s="1"/>
      <c r="D212" s="1"/>
      <c r="E212" s="11"/>
      <c r="F212" s="1"/>
      <c r="G212" s="10"/>
      <c r="H212" s="1"/>
      <c r="I212" s="1"/>
      <c r="J212" s="10">
        <f>+J108</f>
        <v>0.41876999999999998</v>
      </c>
      <c r="K212" s="1"/>
      <c r="L212" s="1"/>
      <c r="M212" s="10">
        <f>(J212)</f>
        <v>0.41876999999999998</v>
      </c>
      <c r="N212" s="1" t="s">
        <v>18</v>
      </c>
      <c r="O212" s="1"/>
    </row>
    <row r="213" spans="1:15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5">
      <c r="A214" s="1" t="s">
        <v>56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1.1200000000000001</v>
      </c>
      <c r="N214" s="1" t="s">
        <v>51</v>
      </c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5">
      <c r="A216" s="1" t="s">
        <v>52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1.2E-2</v>
      </c>
      <c r="N216" s="1" t="s">
        <v>15</v>
      </c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7" t="s">
        <v>57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 t="s">
        <v>13</v>
      </c>
      <c r="B221" s="1"/>
      <c r="C221" s="1"/>
      <c r="D221" s="1"/>
      <c r="E221" s="9"/>
      <c r="F221" s="9">
        <f>F208</f>
        <v>392.17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392.17</v>
      </c>
      <c r="N221" s="1" t="s">
        <v>15</v>
      </c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5">
      <c r="A223" s="1" t="s">
        <v>55</v>
      </c>
      <c r="B223" s="1"/>
      <c r="C223" s="1"/>
      <c r="D223" s="1"/>
      <c r="E223" s="1"/>
      <c r="F223" s="10">
        <f>+F210</f>
        <v>7.6770000000000005E-2</v>
      </c>
      <c r="G223" s="1"/>
      <c r="H223" s="19" t="s">
        <v>14</v>
      </c>
      <c r="I223" s="1"/>
      <c r="J223" s="10">
        <f>(J210)</f>
        <v>5.697E-2</v>
      </c>
      <c r="K223" s="10"/>
      <c r="L223" s="1"/>
      <c r="M223" s="10">
        <f>(F223+J223)</f>
        <v>0.13374</v>
      </c>
      <c r="N223" s="1" t="s">
        <v>18</v>
      </c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>
      <c r="A225" s="1" t="s">
        <v>49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0.41876999999999998</v>
      </c>
      <c r="K225" s="1"/>
      <c r="L225" s="1"/>
      <c r="M225" s="10">
        <f>SUM(F225:J225)</f>
        <v>0.41876999999999998</v>
      </c>
      <c r="N225" s="1" t="s">
        <v>18</v>
      </c>
      <c r="O225" s="1"/>
    </row>
    <row r="226" spans="1:15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>
      <c r="A227" s="1" t="s">
        <v>56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0.7</v>
      </c>
      <c r="N227" s="1" t="s">
        <v>51</v>
      </c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 t="s">
        <v>58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22" t="s">
        <v>78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2" t="s">
        <v>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2" t="s">
        <v>79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2"/>
      <c r="B238" s="1"/>
      <c r="C238" s="1"/>
      <c r="D238" s="1"/>
      <c r="E238" s="1"/>
      <c r="F238" s="1" t="str">
        <f>+F128</f>
        <v>This Filing Effective for the Billing Month of December 2021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4" t="str">
        <f>+A130</f>
        <v>Filed 10-29-21</v>
      </c>
      <c r="B239" s="1"/>
      <c r="C239" s="1"/>
      <c r="D239" s="1"/>
      <c r="E239" s="1"/>
      <c r="F239" s="1" t="str">
        <f>+F129</f>
        <v>Superseding Filing Effective for the Billing of  November 2021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24.75">
      <c r="A245" s="1" t="s">
        <v>123</v>
      </c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 t="s">
        <v>124</v>
      </c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60</v>
      </c>
    </row>
    <row r="247" spans="1:15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>
      <c r="A248" s="2" t="s">
        <v>0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>
      <c r="A249" s="2" t="s">
        <v>1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1" thickBot="1">
      <c r="A250" s="2" t="str">
        <f>+A177</f>
        <v xml:space="preserve">            FEBRUARY 2022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>
      <c r="A257" s="7" t="s">
        <v>61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 t="s">
        <v>13</v>
      </c>
      <c r="B259" s="1"/>
      <c r="C259" s="1"/>
      <c r="D259" s="1"/>
      <c r="E259" s="1"/>
      <c r="F259" s="9">
        <v>2600.62</v>
      </c>
      <c r="G259" s="1"/>
      <c r="H259" s="1"/>
      <c r="I259" s="1"/>
      <c r="J259" s="8" t="s">
        <v>14</v>
      </c>
      <c r="K259" s="1"/>
      <c r="L259" s="1"/>
      <c r="M259" s="9">
        <f>SUM(F259:J259)</f>
        <v>2600.62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3.653E-2</v>
      </c>
      <c r="G263" s="1"/>
      <c r="H263" s="1"/>
      <c r="I263" s="1"/>
      <c r="J263" s="8" t="s">
        <v>14</v>
      </c>
      <c r="K263" s="10"/>
      <c r="L263" s="1"/>
      <c r="M263" s="10">
        <f>SUM(F263:J263)</f>
        <v>3.653E-2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+J108</f>
        <v>0.41876999999999998</v>
      </c>
      <c r="K265" s="1"/>
      <c r="L265" s="1"/>
      <c r="M265" s="10">
        <f>SUM(F265:J265)</f>
        <v>0.41876999999999998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 t="str">
        <f>+F238</f>
        <v>This Filing Effective for the Billing Month of December 2021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>
      <c r="A278" s="1" t="str">
        <f>+A239</f>
        <v>Filed 10-29-21</v>
      </c>
      <c r="B278" s="1"/>
      <c r="C278" s="1"/>
      <c r="D278" s="1"/>
      <c r="E278" s="1"/>
      <c r="F278" s="10" t="str">
        <f>+F239</f>
        <v>Superseding Filing Effective for the Billing of  November 2021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>
      <c r="A280" s="34"/>
      <c r="B280" s="2"/>
      <c r="C280" s="2"/>
      <c r="D280" s="2"/>
      <c r="E280" s="2"/>
      <c r="F280" s="5"/>
      <c r="G280" s="2"/>
      <c r="H280" s="2"/>
      <c r="I280" s="5"/>
      <c r="J280" s="5"/>
      <c r="K280" s="5"/>
      <c r="L280" s="5"/>
      <c r="M280" s="5"/>
      <c r="N280" s="5"/>
      <c r="O280" s="5" t="s">
        <v>84</v>
      </c>
    </row>
    <row r="281" spans="1:15">
      <c r="A281" s="2" t="s">
        <v>31</v>
      </c>
      <c r="B281" s="2"/>
      <c r="C281" s="2"/>
      <c r="D281" s="2"/>
      <c r="E281" s="2"/>
      <c r="F281" s="5"/>
      <c r="G281" s="2"/>
      <c r="H281" s="2"/>
      <c r="I281" s="5"/>
      <c r="J281" s="5"/>
      <c r="K281" s="5"/>
      <c r="L281" s="5"/>
      <c r="M281" s="5"/>
      <c r="N281" s="5"/>
      <c r="O281" s="5"/>
    </row>
    <row r="282" spans="1:15">
      <c r="A282" s="2" t="s">
        <v>0</v>
      </c>
      <c r="B282" s="2"/>
      <c r="C282" s="2"/>
      <c r="D282" s="2"/>
      <c r="E282" s="2"/>
      <c r="F282" s="5"/>
      <c r="G282" s="2"/>
      <c r="H282" s="2"/>
      <c r="I282" s="5"/>
      <c r="J282" s="5"/>
      <c r="K282" s="5"/>
      <c r="L282" s="5"/>
      <c r="M282" s="5"/>
      <c r="N282" s="5"/>
      <c r="O282" s="5"/>
    </row>
    <row r="283" spans="1:15">
      <c r="A283" s="2" t="s">
        <v>1</v>
      </c>
      <c r="B283" s="2"/>
      <c r="C283" s="2"/>
      <c r="D283" s="2"/>
      <c r="E283" s="2"/>
      <c r="F283" s="5"/>
      <c r="G283" s="2"/>
      <c r="H283" s="2"/>
      <c r="I283" s="5"/>
      <c r="J283" s="5"/>
      <c r="K283" s="5"/>
      <c r="L283" s="5"/>
      <c r="M283" s="5"/>
      <c r="N283" s="5"/>
      <c r="O283" s="5"/>
    </row>
    <row r="284" spans="1:15">
      <c r="A284" s="35" t="str">
        <f>+A5</f>
        <v xml:space="preserve">            FEBRUARY 2022</v>
      </c>
      <c r="B284" s="35"/>
      <c r="C284" s="35"/>
      <c r="D284" s="35"/>
      <c r="E284" s="35"/>
      <c r="F284" s="35"/>
      <c r="G284" s="35"/>
      <c r="H284" s="35"/>
      <c r="I284" s="36"/>
      <c r="J284" s="36"/>
      <c r="K284" s="36"/>
      <c r="L284" s="36"/>
      <c r="M284" s="36"/>
      <c r="N284" s="36"/>
      <c r="O284" s="36"/>
    </row>
    <row r="288" spans="1:15">
      <c r="A288" s="25" t="s">
        <v>81</v>
      </c>
    </row>
    <row r="290" spans="1:9">
      <c r="A290" s="25" t="s">
        <v>82</v>
      </c>
      <c r="H290" s="25" t="s">
        <v>73</v>
      </c>
    </row>
    <row r="292" spans="1:9">
      <c r="A292" s="25" t="s">
        <v>80</v>
      </c>
    </row>
    <row r="293" spans="1:9">
      <c r="A293" s="25" t="s">
        <v>63</v>
      </c>
      <c r="H293" s="9">
        <v>772.45</v>
      </c>
      <c r="I293" s="25" t="s">
        <v>15</v>
      </c>
    </row>
    <row r="294" spans="1:9">
      <c r="A294" s="25" t="s">
        <v>64</v>
      </c>
      <c r="H294" s="9">
        <v>772.45</v>
      </c>
      <c r="I294" s="25" t="s">
        <v>15</v>
      </c>
    </row>
    <row r="295" spans="1:9">
      <c r="A295" s="25" t="s">
        <v>65</v>
      </c>
      <c r="H295" s="9">
        <v>772.45</v>
      </c>
      <c r="I295" s="25" t="s">
        <v>15</v>
      </c>
    </row>
    <row r="296" spans="1:9">
      <c r="H296" s="10"/>
    </row>
    <row r="297" spans="1:9">
      <c r="A297" s="25" t="s">
        <v>128</v>
      </c>
      <c r="H297" s="10"/>
    </row>
    <row r="298" spans="1:9">
      <c r="A298" s="25" t="s">
        <v>63</v>
      </c>
      <c r="H298" s="10">
        <v>6.472E-2</v>
      </c>
      <c r="I298" s="25" t="s">
        <v>18</v>
      </c>
    </row>
    <row r="299" spans="1:9">
      <c r="A299" s="25" t="s">
        <v>64</v>
      </c>
      <c r="H299" s="10">
        <v>4.514E-2</v>
      </c>
      <c r="I299" s="25" t="s">
        <v>18</v>
      </c>
    </row>
    <row r="300" spans="1:9">
      <c r="A300" s="25" t="s">
        <v>65</v>
      </c>
      <c r="H300" s="10">
        <v>3.9809999999999998E-2</v>
      </c>
      <c r="I300" s="25" t="s">
        <v>18</v>
      </c>
    </row>
    <row r="301" spans="1:9">
      <c r="H301" s="10"/>
    </row>
    <row r="302" spans="1:9">
      <c r="A302" s="25" t="s">
        <v>66</v>
      </c>
      <c r="H302" s="10"/>
    </row>
    <row r="303" spans="1:9">
      <c r="A303" s="25" t="s">
        <v>67</v>
      </c>
      <c r="H303" s="52">
        <f>+H157</f>
        <v>0.55000000000000004</v>
      </c>
      <c r="I303" s="25" t="s">
        <v>18</v>
      </c>
    </row>
    <row r="304" spans="1:9">
      <c r="A304" s="25" t="s">
        <v>68</v>
      </c>
      <c r="H304" s="52">
        <f t="shared" ref="H304:H308" si="0">+H158</f>
        <v>0.55000000000000004</v>
      </c>
      <c r="I304" s="25" t="s">
        <v>18</v>
      </c>
    </row>
    <row r="305" spans="1:15">
      <c r="A305" s="25" t="s">
        <v>69</v>
      </c>
      <c r="H305" s="52">
        <f t="shared" si="0"/>
        <v>0.55000000000000004</v>
      </c>
      <c r="I305" s="25" t="s">
        <v>18</v>
      </c>
    </row>
    <row r="306" spans="1:15">
      <c r="A306" s="25" t="s">
        <v>70</v>
      </c>
      <c r="H306" s="52">
        <f t="shared" si="0"/>
        <v>0.55000000000000004</v>
      </c>
      <c r="I306" s="25" t="s">
        <v>18</v>
      </c>
    </row>
    <row r="307" spans="1:15">
      <c r="A307" s="25" t="s">
        <v>71</v>
      </c>
      <c r="H307" s="52">
        <f t="shared" si="0"/>
        <v>0.55000000000000004</v>
      </c>
      <c r="I307" s="25" t="s">
        <v>18</v>
      </c>
    </row>
    <row r="308" spans="1:15">
      <c r="A308" s="25" t="s">
        <v>72</v>
      </c>
      <c r="H308" s="52">
        <f t="shared" si="0"/>
        <v>0.55000000000000004</v>
      </c>
      <c r="I308" s="25" t="s">
        <v>18</v>
      </c>
    </row>
    <row r="311" spans="1:15">
      <c r="F311" s="37" t="str">
        <f>+F166</f>
        <v xml:space="preserve">This Filing Effective for the Billing Month of February 2022 </v>
      </c>
    </row>
    <row r="312" spans="1:15">
      <c r="A312" s="25" t="str">
        <f>+A167</f>
        <v>Filed 01/28/22</v>
      </c>
      <c r="F312" s="37" t="str">
        <f>+F167</f>
        <v>Superseding Filing Effective for the Billing of January  2021</v>
      </c>
    </row>
    <row r="313" spans="1:15">
      <c r="F313" s="37"/>
    </row>
    <row r="315" spans="1:15">
      <c r="A315" s="38"/>
      <c r="B315" s="38"/>
      <c r="C315" s="38"/>
      <c r="D315" s="39" t="s">
        <v>89</v>
      </c>
      <c r="E315" s="38"/>
      <c r="F315" s="38"/>
      <c r="G315" s="38"/>
      <c r="H315" s="38"/>
      <c r="I315" s="38"/>
      <c r="J315" s="38"/>
      <c r="K315" s="38"/>
      <c r="L315" s="40"/>
      <c r="M315" s="41"/>
      <c r="N315" s="41"/>
      <c r="O315" s="42"/>
    </row>
    <row r="316" spans="1:15">
      <c r="A316" s="43"/>
      <c r="B316" s="38"/>
      <c r="C316" s="38"/>
      <c r="D316" s="43" t="s">
        <v>90</v>
      </c>
      <c r="E316" s="38"/>
      <c r="F316" s="38"/>
      <c r="G316" s="38"/>
      <c r="H316" s="38"/>
      <c r="I316" s="38"/>
      <c r="J316" s="38"/>
      <c r="K316" s="38"/>
      <c r="L316" s="40"/>
      <c r="M316" s="41"/>
      <c r="N316" s="41"/>
      <c r="O316" s="42"/>
    </row>
    <row r="317" spans="1:15">
      <c r="A317" s="43"/>
      <c r="B317" s="43"/>
      <c r="C317" s="43"/>
      <c r="D317" s="43" t="s">
        <v>91</v>
      </c>
      <c r="E317" s="43"/>
      <c r="F317" s="43"/>
      <c r="G317" s="43"/>
      <c r="H317" s="43"/>
      <c r="I317" s="43"/>
      <c r="J317" s="43"/>
      <c r="K317" s="42"/>
      <c r="L317" s="42"/>
      <c r="M317" s="42"/>
      <c r="N317" s="42"/>
      <c r="O317" s="42" t="s">
        <v>92</v>
      </c>
    </row>
    <row r="318" spans="1:1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2"/>
      <c r="L318" s="42"/>
      <c r="M318" s="42"/>
      <c r="N318" s="42"/>
      <c r="O318" s="42"/>
    </row>
    <row r="319" spans="1:15">
      <c r="A319" s="44"/>
      <c r="B319" s="43"/>
      <c r="C319" s="43"/>
      <c r="D319" s="43"/>
      <c r="E319" s="43"/>
      <c r="F319" s="43"/>
      <c r="G319" s="43"/>
      <c r="H319" s="43"/>
      <c r="I319" s="43"/>
      <c r="J319" s="43"/>
      <c r="K319" s="42"/>
      <c r="L319" s="42"/>
      <c r="M319" s="42"/>
      <c r="N319" s="42"/>
      <c r="O319" s="42"/>
    </row>
    <row r="320" spans="1:15" ht="21" thickBot="1">
      <c r="A320" s="45"/>
      <c r="B320" s="43"/>
      <c r="C320" s="43"/>
      <c r="D320" s="43"/>
      <c r="E320" s="43"/>
      <c r="F320" s="43"/>
      <c r="G320" s="43"/>
      <c r="H320" s="43"/>
      <c r="I320" s="43"/>
      <c r="J320" s="43"/>
      <c r="K320" s="42"/>
      <c r="L320" s="42"/>
      <c r="M320" s="42"/>
      <c r="N320" s="42"/>
      <c r="O320" s="42"/>
    </row>
    <row r="321" spans="1:15" ht="21" thickTop="1">
      <c r="A321" s="40"/>
      <c r="B321" s="46"/>
      <c r="C321" s="46"/>
      <c r="D321" s="46"/>
      <c r="E321" s="46"/>
      <c r="F321" s="46"/>
      <c r="G321" s="46"/>
      <c r="H321" s="46"/>
      <c r="I321" s="46"/>
      <c r="J321" s="46"/>
      <c r="K321" s="47"/>
      <c r="L321" s="47"/>
      <c r="M321" s="47"/>
      <c r="N321" s="47"/>
      <c r="O321" s="47"/>
    </row>
    <row r="322" spans="1:1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2"/>
      <c r="L322" s="42"/>
      <c r="M322" s="42"/>
      <c r="N322" s="42"/>
      <c r="O322" s="42"/>
    </row>
    <row r="323" spans="1:15">
      <c r="A323" s="48"/>
      <c r="B323" s="40"/>
      <c r="C323" s="40"/>
      <c r="D323" s="40"/>
      <c r="E323" s="40"/>
      <c r="F323" s="40"/>
      <c r="G323" s="40"/>
      <c r="H323" s="40"/>
      <c r="I323" s="40"/>
      <c r="J323" s="40"/>
      <c r="K323" s="42"/>
      <c r="L323" s="42"/>
      <c r="M323" s="42"/>
      <c r="N323" s="42"/>
      <c r="O323" s="42"/>
    </row>
    <row r="324" spans="1:15">
      <c r="A324" s="40"/>
      <c r="B324" s="49"/>
      <c r="C324" s="49"/>
      <c r="D324" s="49"/>
      <c r="E324" s="49"/>
      <c r="F324" s="49"/>
      <c r="G324" s="49"/>
      <c r="H324" s="49"/>
      <c r="I324" s="49"/>
      <c r="J324" s="49"/>
      <c r="K324" s="42"/>
      <c r="L324" s="42"/>
      <c r="M324" s="42"/>
      <c r="N324" s="42"/>
      <c r="O324" s="42"/>
    </row>
    <row r="325" spans="1:15">
      <c r="A325" s="1" t="s">
        <v>93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42"/>
      <c r="L325" s="42"/>
      <c r="M325" s="42"/>
      <c r="N325" s="42"/>
      <c r="O325" s="42"/>
    </row>
    <row r="326" spans="1:15">
      <c r="A326" s="1"/>
      <c r="B326" s="40"/>
      <c r="C326" s="40"/>
      <c r="D326" s="40"/>
      <c r="E326" s="40"/>
      <c r="F326" s="40"/>
      <c r="G326" s="40"/>
      <c r="H326" s="40"/>
      <c r="I326" s="40" t="s">
        <v>116</v>
      </c>
      <c r="J326" s="40"/>
      <c r="K326" s="42"/>
      <c r="L326" s="42"/>
      <c r="M326" s="42"/>
      <c r="N326" s="42"/>
      <c r="O326" s="42"/>
    </row>
    <row r="327" spans="1:15">
      <c r="A327" s="1" t="s">
        <v>94</v>
      </c>
      <c r="B327" s="40"/>
      <c r="C327" s="40"/>
      <c r="D327" s="40"/>
      <c r="E327" s="40"/>
      <c r="F327" s="40"/>
      <c r="G327" s="40"/>
      <c r="H327" s="40"/>
      <c r="I327" s="40"/>
      <c r="J327" s="40"/>
      <c r="K327" s="42"/>
      <c r="L327" s="42"/>
      <c r="M327" s="42"/>
      <c r="N327" s="42"/>
      <c r="O327" s="42"/>
    </row>
    <row r="328" spans="1:15">
      <c r="A328" s="1"/>
      <c r="B328" s="40"/>
      <c r="C328" s="40"/>
      <c r="D328" s="40"/>
      <c r="E328" s="40"/>
      <c r="F328" s="40"/>
      <c r="G328" s="40"/>
      <c r="H328" s="40"/>
      <c r="I328" s="40" t="s">
        <v>117</v>
      </c>
      <c r="J328" s="40"/>
      <c r="K328" s="42"/>
      <c r="L328" s="42"/>
      <c r="M328" s="42"/>
      <c r="N328" s="42"/>
      <c r="O328" s="42"/>
    </row>
    <row r="329" spans="1:15">
      <c r="A329" s="1"/>
      <c r="B329" s="40"/>
      <c r="C329" s="40"/>
      <c r="D329" s="40"/>
      <c r="E329" s="40"/>
      <c r="F329" s="40"/>
      <c r="G329" s="40"/>
      <c r="H329" s="40"/>
      <c r="I329" s="40"/>
      <c r="J329" s="40"/>
      <c r="K329" s="42"/>
      <c r="L329" s="42"/>
      <c r="M329" s="42"/>
      <c r="N329" s="42"/>
      <c r="O329" s="42"/>
    </row>
    <row r="330" spans="1:15">
      <c r="A330" s="1" t="s">
        <v>95</v>
      </c>
      <c r="B330" s="40"/>
      <c r="C330" s="40"/>
      <c r="D330" s="40"/>
      <c r="E330" s="40"/>
      <c r="F330" s="40"/>
      <c r="G330" s="40"/>
      <c r="H330" s="40"/>
      <c r="I330" s="50">
        <v>1.1399999999999999</v>
      </c>
      <c r="J330" s="40"/>
      <c r="K330" s="42"/>
      <c r="L330" s="42"/>
      <c r="M330" s="42"/>
      <c r="N330" s="42"/>
      <c r="O330" s="42"/>
    </row>
    <row r="331" spans="1:15">
      <c r="A331" s="1"/>
      <c r="B331" s="40"/>
      <c r="C331" s="40"/>
      <c r="D331" s="40"/>
      <c r="E331" s="40"/>
      <c r="F331" s="40"/>
      <c r="G331" s="40"/>
      <c r="H331" s="40"/>
      <c r="I331" s="50"/>
      <c r="J331" s="40"/>
      <c r="K331" s="42"/>
      <c r="L331" s="42"/>
      <c r="M331" s="42"/>
      <c r="N331" s="42"/>
      <c r="O331" s="42"/>
    </row>
    <row r="332" spans="1:15">
      <c r="A332" s="1"/>
      <c r="B332" s="40"/>
      <c r="C332" s="40"/>
      <c r="D332" s="40"/>
      <c r="E332" s="40"/>
      <c r="F332" s="40"/>
      <c r="G332" s="40"/>
      <c r="H332" s="40"/>
      <c r="I332" s="50"/>
      <c r="J332" s="40"/>
      <c r="K332" s="42"/>
      <c r="L332" s="42"/>
      <c r="M332" s="42"/>
      <c r="N332" s="42"/>
      <c r="O332" s="42"/>
    </row>
    <row r="333" spans="1:15">
      <c r="A333" s="1"/>
      <c r="B333" s="40"/>
      <c r="C333" s="40"/>
      <c r="D333" s="40"/>
      <c r="E333" s="40"/>
      <c r="F333" s="40"/>
      <c r="G333" s="40"/>
      <c r="H333" s="40"/>
      <c r="I333" s="50"/>
      <c r="J333" s="40"/>
      <c r="K333" s="42"/>
      <c r="L333" s="42"/>
      <c r="M333" s="42"/>
      <c r="N333" s="42"/>
      <c r="O333" s="42"/>
    </row>
    <row r="334" spans="1:15">
      <c r="A334" s="1"/>
      <c r="B334" s="40"/>
      <c r="C334" s="40"/>
      <c r="D334" s="40"/>
      <c r="E334" s="40"/>
      <c r="F334" s="40"/>
      <c r="G334" s="40"/>
      <c r="H334" s="40"/>
      <c r="I334" s="50"/>
      <c r="J334" s="40"/>
      <c r="K334" s="42"/>
      <c r="L334" s="42"/>
      <c r="M334" s="42"/>
      <c r="N334" s="42"/>
      <c r="O334" s="42"/>
    </row>
    <row r="335" spans="1:15">
      <c r="A335" s="1" t="s">
        <v>96</v>
      </c>
      <c r="B335" s="40"/>
      <c r="C335" s="40"/>
      <c r="D335" s="40"/>
      <c r="E335" s="40"/>
      <c r="F335" s="40"/>
      <c r="G335" s="40"/>
      <c r="H335" s="40"/>
      <c r="I335" s="40"/>
      <c r="J335" s="40"/>
      <c r="K335" s="42"/>
      <c r="L335" s="42"/>
      <c r="M335" s="42"/>
      <c r="N335" s="42"/>
      <c r="O335" s="42"/>
    </row>
    <row r="336" spans="1:15">
      <c r="A336" s="1"/>
      <c r="B336" s="40"/>
      <c r="C336" s="40"/>
      <c r="D336" s="40"/>
      <c r="E336" s="40"/>
      <c r="F336" s="40"/>
      <c r="G336" s="40"/>
      <c r="H336" s="40"/>
      <c r="I336" s="40" t="s">
        <v>97</v>
      </c>
      <c r="J336" s="40"/>
      <c r="K336" s="42"/>
      <c r="L336" s="42"/>
      <c r="M336" s="42"/>
      <c r="N336" s="42"/>
      <c r="O336" s="42"/>
    </row>
    <row r="337" spans="1:15">
      <c r="A337" s="1" t="s">
        <v>98</v>
      </c>
      <c r="B337" s="40"/>
      <c r="C337" s="40"/>
      <c r="D337" s="40"/>
      <c r="E337" s="40"/>
      <c r="F337" s="40"/>
      <c r="G337" s="40"/>
      <c r="H337" s="40"/>
      <c r="I337" s="40"/>
      <c r="J337" s="40"/>
      <c r="K337" s="42"/>
      <c r="L337" s="42"/>
      <c r="M337" s="42"/>
      <c r="N337" s="42"/>
      <c r="O337" s="42"/>
    </row>
    <row r="338" spans="1:15">
      <c r="A338" s="1"/>
      <c r="B338" s="40"/>
      <c r="C338" s="40"/>
      <c r="D338" s="40"/>
      <c r="E338" s="40"/>
      <c r="F338" s="40"/>
      <c r="G338" s="40"/>
      <c r="H338" s="40"/>
      <c r="I338" s="40" t="s">
        <v>99</v>
      </c>
      <c r="J338" s="40"/>
      <c r="K338" s="42"/>
      <c r="L338" s="42"/>
      <c r="M338" s="42"/>
      <c r="N338" s="42"/>
      <c r="O338" s="42"/>
    </row>
    <row r="339" spans="1:15">
      <c r="A339" s="1" t="s">
        <v>100</v>
      </c>
      <c r="B339" s="40"/>
      <c r="C339" s="40"/>
      <c r="D339" s="40"/>
      <c r="E339" s="40"/>
      <c r="F339" s="40"/>
      <c r="G339" s="40"/>
      <c r="H339" s="40"/>
      <c r="I339" s="40"/>
      <c r="J339" s="40"/>
      <c r="K339" s="42"/>
      <c r="L339" s="42"/>
      <c r="M339" s="42"/>
      <c r="N339" s="42"/>
      <c r="O339" s="42"/>
    </row>
    <row r="340" spans="1:15">
      <c r="A340" s="1"/>
      <c r="B340" s="40"/>
      <c r="C340" s="40"/>
      <c r="D340" s="40"/>
      <c r="E340" s="40"/>
      <c r="F340" s="40"/>
      <c r="G340" s="40"/>
      <c r="H340" s="40"/>
      <c r="I340" s="40" t="s">
        <v>101</v>
      </c>
      <c r="J340" s="40"/>
      <c r="K340" s="42"/>
      <c r="L340" s="42"/>
      <c r="M340" s="42"/>
      <c r="N340" s="42"/>
      <c r="O340" s="42"/>
    </row>
    <row r="341" spans="1:15">
      <c r="A341" s="1" t="s">
        <v>102</v>
      </c>
      <c r="B341" s="40"/>
      <c r="C341" s="40"/>
      <c r="D341" s="40"/>
      <c r="E341" s="40"/>
      <c r="F341" s="40"/>
      <c r="G341" s="40"/>
      <c r="H341" s="40"/>
      <c r="I341" s="40"/>
      <c r="J341" s="40"/>
      <c r="K341" s="42"/>
      <c r="L341" s="42"/>
      <c r="M341" s="42"/>
      <c r="N341" s="42"/>
      <c r="O341" s="42"/>
    </row>
    <row r="342" spans="1:15">
      <c r="A342" s="1"/>
      <c r="B342" s="40"/>
      <c r="C342" s="40"/>
      <c r="D342" s="40"/>
      <c r="E342" s="40"/>
      <c r="F342" s="40"/>
      <c r="G342" s="40"/>
      <c r="H342" s="40"/>
      <c r="I342" s="40" t="s">
        <v>99</v>
      </c>
      <c r="J342" s="40"/>
      <c r="K342" s="42"/>
      <c r="L342" s="42"/>
      <c r="M342" s="42"/>
      <c r="N342" s="42"/>
      <c r="O342" s="42"/>
    </row>
    <row r="343" spans="1:15">
      <c r="A343" s="1" t="s">
        <v>103</v>
      </c>
      <c r="B343" s="40"/>
      <c r="C343" s="40"/>
      <c r="D343" s="40"/>
      <c r="E343" s="40"/>
      <c r="F343" s="40"/>
      <c r="G343" s="40"/>
      <c r="H343" s="40"/>
      <c r="I343" s="40"/>
      <c r="J343" s="40"/>
      <c r="K343" s="42"/>
      <c r="L343" s="42"/>
      <c r="M343" s="42"/>
      <c r="N343" s="42"/>
      <c r="O343" s="42"/>
    </row>
    <row r="344" spans="1:15">
      <c r="A344" s="1"/>
      <c r="B344" s="40"/>
      <c r="C344" s="40"/>
      <c r="D344" s="40"/>
      <c r="E344" s="40"/>
      <c r="F344" s="40"/>
      <c r="G344" s="40"/>
      <c r="H344" s="40"/>
      <c r="I344" s="40"/>
      <c r="J344" s="40" t="s">
        <v>104</v>
      </c>
      <c r="K344" s="42"/>
      <c r="L344" s="42"/>
      <c r="M344" s="42"/>
      <c r="N344" s="42"/>
      <c r="O344" s="42"/>
    </row>
    <row r="345" spans="1:15">
      <c r="A345" s="1" t="s">
        <v>105</v>
      </c>
      <c r="B345" s="40"/>
      <c r="C345" s="40"/>
      <c r="D345" s="40"/>
      <c r="E345" s="40"/>
      <c r="F345" s="40"/>
      <c r="G345" s="40"/>
      <c r="H345" s="40"/>
      <c r="I345" s="40"/>
      <c r="J345" s="40"/>
      <c r="K345" s="42"/>
      <c r="L345" s="42"/>
      <c r="M345" s="42"/>
      <c r="N345" s="42"/>
      <c r="O345" s="42"/>
    </row>
    <row r="346" spans="1:15">
      <c r="A346" s="1"/>
      <c r="B346" s="40"/>
      <c r="C346" s="40"/>
      <c r="D346" s="40"/>
      <c r="E346" s="40"/>
      <c r="F346" s="40"/>
      <c r="G346" s="40"/>
      <c r="H346" s="40"/>
      <c r="I346" s="40"/>
      <c r="J346" s="40" t="s">
        <v>106</v>
      </c>
      <c r="K346" s="42"/>
      <c r="L346" s="42"/>
      <c r="M346" s="42"/>
      <c r="N346" s="42"/>
      <c r="O346" s="42"/>
    </row>
    <row r="347" spans="1:15">
      <c r="A347" s="1" t="s">
        <v>107</v>
      </c>
      <c r="B347" s="40"/>
      <c r="C347" s="40"/>
      <c r="D347" s="40"/>
      <c r="E347" s="40"/>
      <c r="F347" s="40"/>
      <c r="G347" s="40"/>
      <c r="H347" s="40"/>
      <c r="I347" s="40"/>
      <c r="J347" s="40"/>
      <c r="K347" s="42"/>
      <c r="L347" s="42"/>
      <c r="M347" s="42"/>
      <c r="N347" s="42"/>
      <c r="O347" s="42"/>
    </row>
    <row r="348" spans="1:15">
      <c r="A348" s="1" t="s">
        <v>108</v>
      </c>
      <c r="B348" s="40"/>
      <c r="C348" s="40"/>
      <c r="D348" s="40"/>
      <c r="E348" s="40"/>
      <c r="F348" s="40"/>
      <c r="G348" s="40"/>
      <c r="H348" s="40"/>
      <c r="I348" s="40"/>
      <c r="J348" s="40"/>
      <c r="K348" s="42"/>
      <c r="L348" s="42"/>
      <c r="M348" s="42"/>
      <c r="N348" s="42"/>
      <c r="O348" s="42"/>
    </row>
    <row r="349" spans="1:15">
      <c r="A349" s="1" t="s">
        <v>109</v>
      </c>
      <c r="B349" s="40"/>
      <c r="C349" s="40"/>
      <c r="D349" s="40"/>
      <c r="E349" s="40"/>
      <c r="F349" s="40"/>
      <c r="G349" s="40"/>
      <c r="H349" s="40"/>
      <c r="I349" s="40"/>
      <c r="J349" s="40"/>
      <c r="K349" s="42"/>
      <c r="L349" s="42"/>
      <c r="M349" s="42"/>
      <c r="N349" s="42"/>
      <c r="O349" s="42"/>
    </row>
    <row r="350" spans="1:15">
      <c r="A350" s="1" t="s">
        <v>110</v>
      </c>
      <c r="B350" s="40"/>
      <c r="C350" s="40"/>
      <c r="D350" s="40"/>
      <c r="E350" s="40"/>
      <c r="F350" s="40"/>
      <c r="G350" s="40"/>
      <c r="H350" s="40"/>
      <c r="I350" s="40" t="s">
        <v>111</v>
      </c>
      <c r="J350" s="40"/>
      <c r="K350" s="42"/>
      <c r="L350" s="42"/>
      <c r="M350" s="42"/>
      <c r="N350" s="42"/>
      <c r="O350" s="42"/>
    </row>
    <row r="351" spans="1:15">
      <c r="A351" s="1"/>
      <c r="B351" s="40"/>
      <c r="C351" s="40"/>
      <c r="D351" s="40"/>
      <c r="E351" s="40"/>
      <c r="F351" s="40"/>
      <c r="G351" s="40"/>
      <c r="H351" s="40"/>
      <c r="I351" s="40" t="s">
        <v>112</v>
      </c>
      <c r="J351" s="40"/>
      <c r="K351" s="42"/>
      <c r="L351" s="42"/>
      <c r="M351" s="42"/>
      <c r="N351" s="42"/>
      <c r="O351" s="42"/>
    </row>
    <row r="352" spans="1:15">
      <c r="A352" s="1" t="s">
        <v>113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42"/>
      <c r="L352" s="42"/>
      <c r="M352" s="42"/>
      <c r="N352" s="42"/>
      <c r="O352" s="42"/>
    </row>
    <row r="353" spans="1:15">
      <c r="A353" s="1" t="s">
        <v>109</v>
      </c>
      <c r="B353" s="40"/>
      <c r="C353" s="40"/>
      <c r="D353" s="40"/>
      <c r="E353" s="40"/>
      <c r="F353" s="40"/>
      <c r="G353" s="40"/>
      <c r="H353" s="40"/>
      <c r="I353" s="40"/>
      <c r="J353" s="40"/>
      <c r="K353" s="42"/>
      <c r="L353" s="42"/>
      <c r="M353" s="42"/>
      <c r="N353" s="42"/>
      <c r="O353" s="42"/>
    </row>
    <row r="354" spans="1:15">
      <c r="A354" s="1" t="s">
        <v>110</v>
      </c>
      <c r="B354" s="40"/>
      <c r="C354" s="40"/>
      <c r="D354" s="40"/>
      <c r="E354" s="40"/>
      <c r="F354" s="40"/>
      <c r="G354" s="40"/>
      <c r="H354" s="40"/>
      <c r="I354" s="40" t="s">
        <v>114</v>
      </c>
      <c r="J354" s="40"/>
      <c r="K354" s="42"/>
      <c r="L354" s="42"/>
      <c r="M354" s="42"/>
      <c r="N354" s="42"/>
      <c r="O354" s="42"/>
    </row>
    <row r="355" spans="1:15">
      <c r="A355" s="1"/>
      <c r="B355" s="40"/>
      <c r="C355" s="40"/>
      <c r="D355" s="40"/>
      <c r="E355" s="40"/>
      <c r="F355" s="40"/>
      <c r="G355" s="40"/>
      <c r="H355" s="40"/>
      <c r="I355" s="40" t="s">
        <v>115</v>
      </c>
      <c r="J355" s="40"/>
      <c r="K355" s="42"/>
      <c r="L355" s="42"/>
      <c r="M355" s="42"/>
      <c r="N355" s="42"/>
      <c r="O355" s="42"/>
    </row>
    <row r="356" spans="1:15">
      <c r="A356" s="1"/>
      <c r="B356" s="40"/>
      <c r="C356" s="40"/>
      <c r="D356" s="40"/>
      <c r="E356" s="40"/>
      <c r="F356" s="40"/>
      <c r="G356" s="40"/>
      <c r="H356" s="40"/>
      <c r="I356" s="40"/>
      <c r="J356" s="40"/>
      <c r="K356" s="42"/>
      <c r="L356" s="42"/>
      <c r="M356" s="42"/>
      <c r="N356" s="42"/>
      <c r="O356" s="42"/>
    </row>
    <row r="357" spans="1:15">
      <c r="A357" s="1" t="s">
        <v>118</v>
      </c>
      <c r="B357" s="40"/>
      <c r="C357" s="40"/>
      <c r="D357" s="40"/>
      <c r="E357" s="40"/>
      <c r="F357" s="40"/>
      <c r="G357" s="40"/>
      <c r="H357" s="40"/>
      <c r="I357" s="51" t="s">
        <v>119</v>
      </c>
      <c r="J357" s="40"/>
      <c r="K357" s="42"/>
      <c r="L357" s="42"/>
      <c r="M357" s="42"/>
      <c r="N357" s="42"/>
      <c r="O357" s="42"/>
    </row>
    <row r="358" spans="1:15">
      <c r="A358" s="1"/>
      <c r="B358" s="40"/>
      <c r="C358" s="40"/>
      <c r="D358" s="40"/>
      <c r="E358" s="40"/>
      <c r="F358" s="40"/>
      <c r="G358" s="40"/>
      <c r="H358" s="40"/>
      <c r="I358" s="40"/>
      <c r="J358" s="40"/>
      <c r="K358" s="42"/>
      <c r="L358" s="42"/>
      <c r="M358" s="42"/>
      <c r="N358" s="42"/>
      <c r="O358" s="42"/>
    </row>
    <row r="359" spans="1:15">
      <c r="A359" s="1"/>
      <c r="B359" s="40"/>
      <c r="C359" s="40"/>
      <c r="D359" s="40"/>
      <c r="E359" s="40"/>
      <c r="F359" s="40"/>
      <c r="G359" s="40"/>
      <c r="H359" s="40"/>
      <c r="I359" s="40"/>
      <c r="J359" s="40"/>
      <c r="K359" s="42"/>
      <c r="L359" s="42"/>
      <c r="M359" s="42"/>
      <c r="N359" s="42"/>
      <c r="O359" s="42"/>
    </row>
    <row r="360" spans="1:15">
      <c r="A360" s="40"/>
      <c r="B360" s="40"/>
      <c r="C360" s="40"/>
      <c r="D360" s="40"/>
      <c r="E360" s="40"/>
      <c r="F360" s="40" t="s">
        <v>121</v>
      </c>
      <c r="G360" s="40"/>
      <c r="H360" s="40"/>
      <c r="I360" s="40"/>
      <c r="J360" s="40"/>
      <c r="K360" s="42"/>
      <c r="L360" s="42"/>
      <c r="M360" s="42"/>
      <c r="N360" s="42"/>
      <c r="O360" s="42"/>
    </row>
    <row r="361" spans="1:15">
      <c r="A361" s="1" t="s">
        <v>120</v>
      </c>
      <c r="B361" s="40"/>
      <c r="C361" s="40"/>
      <c r="D361" s="40"/>
      <c r="E361" s="40"/>
      <c r="F361" s="40" t="s">
        <v>122</v>
      </c>
      <c r="G361" s="40"/>
      <c r="H361" s="40"/>
      <c r="I361" s="40"/>
      <c r="J361" s="40"/>
      <c r="K361" s="42"/>
      <c r="L361" s="42"/>
      <c r="M361" s="42"/>
      <c r="N361" s="42"/>
      <c r="O361" s="42"/>
    </row>
    <row r="362" spans="1: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3" max="16383" man="1"/>
    <brk id="132" max="16383" man="1"/>
    <brk id="170" max="16383" man="1"/>
    <brk id="240" max="16383" man="1"/>
    <brk id="270" max="16383" man="1"/>
    <brk id="313" max="16383" man="1"/>
    <brk id="3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2021-11-17T19:19:58Z</cp:lastPrinted>
  <dcterms:created xsi:type="dcterms:W3CDTF">2019-09-04T20:38:44Z</dcterms:created>
  <dcterms:modified xsi:type="dcterms:W3CDTF">2022-01-31T19:56:07Z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