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CCGFS01\IDTURNER$\WORK\Virginia Natural Gas\Rates - Monthly Rate Updates\2022 Monthly Rate Updates\"/>
    </mc:Choice>
  </mc:AlternateContent>
  <xr:revisionPtr revIDLastSave="0" documentId="8_{3555779F-31D3-404E-988F-C6790BA01155}" xr6:coauthVersionLast="47" xr6:coauthVersionMax="47" xr10:uidLastSave="{00000000-0000-0000-0000-000000000000}"/>
  <bookViews>
    <workbookView xWindow="-120" yWindow="-120" windowWidth="29040" windowHeight="14610" xr2:uid="{EA9487BC-C5CF-4A40-95E6-08EA2216C778}"/>
  </bookViews>
  <sheets>
    <sheet name="Apr 22 Websit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0" i="5" l="1"/>
  <c r="F239" i="5"/>
  <c r="F270" i="5" s="1"/>
  <c r="A240" i="5"/>
  <c r="A271" i="5" s="1"/>
  <c r="M226" i="5"/>
  <c r="M224" i="5"/>
  <c r="M228" i="5" s="1"/>
  <c r="J226" i="5"/>
  <c r="M215" i="5"/>
  <c r="M213" i="5"/>
  <c r="J213" i="5"/>
  <c r="M201" i="5"/>
  <c r="M203" i="5" s="1"/>
  <c r="J201" i="5"/>
  <c r="M192" i="5"/>
  <c r="M190" i="5"/>
  <c r="A178" i="5"/>
  <c r="A251" i="5" s="1"/>
  <c r="H79" i="5"/>
  <c r="F63" i="5"/>
  <c r="D63" i="5"/>
  <c r="F53" i="5"/>
  <c r="D53" i="5"/>
  <c r="F52" i="5"/>
  <c r="D52" i="5"/>
  <c r="H51" i="5"/>
  <c r="H42" i="5"/>
  <c r="F42" i="5"/>
  <c r="D42" i="5"/>
  <c r="H41" i="5"/>
  <c r="H33" i="5"/>
  <c r="H25" i="5"/>
  <c r="F25" i="5"/>
  <c r="D25" i="5"/>
  <c r="L25" i="5" s="1"/>
  <c r="M25" i="5" s="1"/>
  <c r="L16" i="5"/>
  <c r="M16" i="5" s="1"/>
  <c r="M22" i="5"/>
  <c r="M30" i="5"/>
  <c r="L33" i="5"/>
  <c r="M33" i="5" s="1"/>
  <c r="M38" i="5"/>
  <c r="L41" i="5"/>
  <c r="M41" i="5" s="1"/>
  <c r="L42" i="5"/>
  <c r="M42" i="5" s="1"/>
  <c r="M48" i="5"/>
  <c r="M60" i="5"/>
  <c r="M69" i="5"/>
  <c r="A140" i="5"/>
  <c r="F305" i="5"/>
  <c r="F304" i="5"/>
  <c r="A130" i="5"/>
  <c r="A92" i="5"/>
  <c r="J126" i="5"/>
  <c r="M126" i="5" s="1"/>
  <c r="M123" i="5"/>
  <c r="M122" i="5"/>
  <c r="M121" i="5"/>
  <c r="J118" i="5"/>
  <c r="M118" i="5" s="1"/>
  <c r="J116" i="5"/>
  <c r="F116" i="5"/>
  <c r="M116" i="5" s="1"/>
  <c r="M114" i="5"/>
  <c r="M109" i="5"/>
  <c r="M107" i="5"/>
  <c r="M105" i="5"/>
  <c r="M103" i="5"/>
  <c r="M101" i="5"/>
  <c r="M13" i="5"/>
  <c r="J266" i="5"/>
  <c r="M266" i="5" s="1"/>
  <c r="M264" i="5"/>
  <c r="M262" i="5"/>
  <c r="M260" i="5"/>
  <c r="F271" i="5"/>
  <c r="H301" i="5"/>
  <c r="H297" i="5"/>
  <c r="H298" i="5"/>
  <c r="H299" i="5"/>
  <c r="H300" i="5"/>
  <c r="H296" i="5"/>
  <c r="A305" i="5"/>
  <c r="H63" i="5" l="1"/>
  <c r="H53" i="5"/>
  <c r="L53" i="5" s="1"/>
  <c r="M53" i="5" s="1"/>
  <c r="H52" i="5"/>
  <c r="L52" i="5" s="1"/>
  <c r="M52" i="5" s="1"/>
  <c r="L74" i="5"/>
  <c r="M74" i="5" s="1"/>
  <c r="L73" i="5"/>
  <c r="M73" i="5" s="1"/>
  <c r="L63" i="5"/>
  <c r="M63" i="5" s="1"/>
  <c r="L51" i="5"/>
  <c r="M51" i="5" s="1"/>
  <c r="L72" i="5"/>
  <c r="M72" i="5" s="1"/>
  <c r="L79" i="5"/>
  <c r="M79" i="5" s="1"/>
  <c r="A27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4" authorId="0" shapeId="0" xr:uid="{483DDAD3-A6E8-4B7D-BE35-4A593621D165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<sst xmlns="http://schemas.openxmlformats.org/spreadsheetml/2006/main" count="328" uniqueCount="132">
  <si>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</si>
  <si>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</si>
  <si>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</si>
  <si>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</si>
  <si>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</si>
  <si>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</si>
  <si>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</si>
  <si>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</si>
  <si>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</si>
  <si>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</si>
  <si>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</si>
  <si>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</si>
  <si>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</si>
  <si>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</si>
  <si>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</si>
  <si>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</si>
  <si>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</si>
  <si>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</si>
  <si>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</si>
  <si>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</si>
  <si>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</si>
  <si>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</si>
  <si>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</si>
  <si>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</si>
  <si>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</si>
  <si>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</si>
  <si>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</si>
  <si>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</si>
  <si>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</si>
  <si>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</si>
  <si>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</si>
  <si>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</si>
  <si>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</si>
  <si>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</si>
  <si>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</si>
  <si>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</si>
  <si>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</si>
  <si>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</si>
  <si>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</si>
  <si>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</si>
  <si>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</si>
  <si>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</si>
  <si>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</si>
  <si>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</si>
  <si>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</si>
  <si>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</si>
  <si>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</si>
  <si>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</si>
  <si>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</si>
  <si>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</si>
  <si>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</si>
  <si>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</si>
  <si>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</si>
  <si>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</si>
  <si>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</si>
  <si>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</si>
  <si>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</si>
  <si>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</si>
  <si>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</si>
  <si>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</si>
  <si>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</si>
  <si>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</si>
  <si>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</si>
  <si>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</si>
  <si>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</si>
  <si>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</si>
  <si>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</si>
  <si>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</si>
  <si>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</si>
  <si>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</si>
  <si>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</si>
  <si>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</si>
  <si>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</si>
  <si>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</si>
  <si>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</si>
  <si>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</si>
  <si>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</si>
  <si>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</si>
  <si>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 xml:space="preserve">**Conversion factor 1.2667 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</si>
  <si>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</si>
  <si>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</si>
  <si>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</si>
  <si>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</si>
  <si>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>PAGE 3</t>
  </si>
  <si>
    <t>PAGE 6</t>
  </si>
  <si>
    <t>CARE</t>
  </si>
  <si>
    <t>DELIVERY</t>
  </si>
  <si>
    <t>STATION</t>
  </si>
  <si>
    <t>CHARGE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</si>
  <si>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</si>
  <si>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</si>
  <si>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</si>
  <si>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</si>
  <si>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</si>
  <si>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Monthly Maintenance Charge Factor: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</si>
  <si>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</si>
  <si>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</si>
  <si>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</si>
  <si>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</si>
  <si>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</si>
  <si>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</si>
  <si>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</si>
  <si>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</si>
  <si>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</si>
  <si>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</si>
  <si>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</si>
  <si>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</si>
  <si>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</si>
  <si>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</si>
  <si>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</si>
  <si>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</si>
  <si>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</si>
  <si>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</si>
  <si>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</si>
  <si>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</si>
  <si>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</si>
  <si>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Tampering Charge</t>
  </si>
  <si>
    <t>$93.00</t>
  </si>
  <si>
    <t>Filed:  09/14/2021</t>
  </si>
  <si>
    <t xml:space="preserve">This Filing Effective October 1, 2021  </t>
  </si>
  <si>
    <t>Superseding Filing Effective For the Billing Month of January 2018</t>
  </si>
  <si>
    <t xml:space="preserve">Delivery Rate: </t>
  </si>
  <si>
    <t>1.20%  Per Month</t>
  </si>
  <si>
    <t xml:space="preserve"> .38%   Per Month</t>
  </si>
  <si>
    <t>FILED 03-30-2022</t>
  </si>
  <si>
    <t>This Filing Effective for the Billing Month of April 2022</t>
  </si>
  <si>
    <t>Superseding Filing Effective for the Billing Month of March 2022</t>
  </si>
  <si>
    <t>FILED 03-29-22</t>
  </si>
  <si>
    <t xml:space="preserve">This Filing Effective for the Billing Month of April 2022 </t>
  </si>
  <si>
    <t>Superseding Filing Effective for the Billing of March 2022</t>
  </si>
  <si>
    <t>Superseding Filing Effective for the Billing of March 2021</t>
  </si>
  <si>
    <t xml:space="preserve">            APRIL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</si>
</sst>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.00000"/>
    <numFmt numFmtId="166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u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7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</cellStyleXfs>
  <cellXfs count="56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7" fillId="0" borderId="0" xfId="6" quotePrefix="1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13" fillId="0" borderId="0" xfId="6" applyFont="1" applyAlignment="1">
      <alignment horizontal="center"/>
    </xf>
    <xf numFmtId="0" fontId="7" fillId="0" borderId="0" xfId="6" applyFont="1" applyAlignment="1">
      <alignment horizontal="right"/>
    </xf>
    <xf numFmtId="0" fontId="16" fillId="0" borderId="0" xfId="6" applyFont="1" applyAlignment="1">
      <alignment horizontal="centerContinuous"/>
    </xf>
    <xf numFmtId="0" fontId="17" fillId="0" borderId="0" xfId="0" applyFont="1"/>
    <xf numFmtId="0" fontId="9" fillId="0" borderId="0" xfId="6" applyFont="1" applyAlignment="1">
      <alignment horizontal="centerContinuous"/>
    </xf>
    <xf numFmtId="17" fontId="16" fillId="0" borderId="0" xfId="6" applyNumberFormat="1" applyFont="1" applyAlignment="1">
      <alignment horizontal="centerContinuous"/>
    </xf>
    <xf numFmtId="0" fontId="16" fillId="0" borderId="0" xfId="6" applyFont="1"/>
    <xf numFmtId="0" fontId="9" fillId="0" borderId="0" xfId="6" applyFont="1" applyAlignment="1">
      <alignment horizontal="center"/>
    </xf>
    <xf numFmtId="0" fontId="16" fillId="0" borderId="1" xfId="6" applyFont="1" applyBorder="1" applyAlignment="1">
      <alignment horizontal="centerContinuous"/>
    </xf>
    <xf numFmtId="0" fontId="9" fillId="0" borderId="1" xfId="6" applyFont="1" applyBorder="1" applyAlignment="1">
      <alignment horizontal="centerContinuous"/>
    </xf>
    <xf numFmtId="0" fontId="18" fillId="0" borderId="0" xfId="6" applyFont="1"/>
    <xf numFmtId="0" fontId="18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165" fontId="17" fillId="0" borderId="0" xfId="0" applyNumberFormat="1" applyFont="1"/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7" fillId="0" borderId="0" xfId="0" quotePrefix="1" applyFont="1" applyProtection="1">
      <protection locked="0"/>
    </xf>
    <xf numFmtId="165" fontId="7" fillId="0" borderId="0" xfId="6" applyNumberFormat="1" applyFont="1" applyFill="1"/>
    <xf numFmtId="17" fontId="8" fillId="0" borderId="0" xfId="6" applyNumberFormat="1" applyFont="1" applyAlignment="1">
      <alignment horizontal="centerContinuous"/>
    </xf>
    <xf numFmtId="0" fontId="7" fillId="0" borderId="0" xfId="6" applyFont="1" applyFill="1"/>
    <xf numFmtId="0" fontId="8" fillId="0" borderId="0" xfId="6" applyFont="1" applyFill="1" applyAlignment="1">
      <alignment horizontal="centerContinuous"/>
    </xf>
    <xf numFmtId="165" fontId="10" fillId="0" borderId="0" xfId="7" applyNumberFormat="1" applyFont="1" applyFill="1" applyAlignment="1"/>
  </cellXfs>
  <cellStyles count="17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2 3 2 2 2 6" xfId="16" xr:uid="{9AC6D97B-25BE-4676-9E43-F6435C289864}"/>
    <cellStyle name="40% - Accent1 3" xfId="10" xr:uid="{903EDCE0-086C-438D-BB61-AA01AFD0ED6D}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  <cellStyle name="Normal 4 2" xfId="15" xr:uid="{B0DBD9EC-CC1B-43DD-B022-14DF65605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sheetPr>
    <pageSetUpPr fitToPage="1"/>
  </sheetPr>
  <dimension ref="A1:P355"/>
  <sheetViews>
    <sheetView tabSelected="1" zoomScale="60" zoomScaleNormal="60" workbookViewId="0"/>
  </sheetViews>
  <sheetFormatPr defaultColWidth="8.85546875" defaultRowHeight="20.25"/>
  <cols>
    <col min="1" max="1" width="42.7109375" style="24" customWidth="1"/>
    <col min="2" max="2" width="17.85546875" style="24" customWidth="1"/>
    <col min="3" max="3" width="19.5703125" style="24" customWidth="1"/>
    <col min="4" max="4" width="15.42578125" style="24" customWidth="1"/>
    <col min="5" max="6" width="15.7109375" style="24" customWidth="1"/>
    <col min="7" max="7" width="8.85546875" style="24"/>
    <col min="8" max="8" width="16.5703125" style="24" customWidth="1"/>
    <col min="9" max="9" width="8.28515625" style="24" customWidth="1"/>
    <col min="10" max="10" width="16.85546875" style="24" customWidth="1"/>
    <col min="11" max="11" width="8.85546875" style="24"/>
    <col min="12" max="12" width="16.42578125" style="24" customWidth="1"/>
    <col min="13" max="13" width="24" style="24" customWidth="1"/>
    <col min="14" max="14" width="8.85546875" style="24"/>
    <col min="15" max="15" width="12.140625" style="24" customWidth="1"/>
    <col min="16" max="16384" width="8.85546875" style="24"/>
  </cols>
  <sheetData>
    <row r="1" spans="1:16">
      <c r="A1" s="54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3"/>
      <c r="P1" s="4"/>
    </row>
    <row r="2" spans="1:16">
      <c r="A2" s="53"/>
      <c r="B2" s="1"/>
      <c r="C2" s="1"/>
      <c r="D2" s="1"/>
      <c r="E2" s="1"/>
      <c r="F2" s="4"/>
      <c r="G2" s="1"/>
      <c r="H2" s="1"/>
      <c r="I2" s="1"/>
      <c r="J2" s="1"/>
      <c r="K2" s="1"/>
      <c r="L2" s="1"/>
      <c r="M2" s="1"/>
      <c r="N2" s="1"/>
      <c r="O2" s="5"/>
      <c r="P2" s="4"/>
    </row>
    <row r="3" spans="1:16">
      <c r="A3" s="54" t="s">
        <v>0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  <c r="P3" s="4"/>
    </row>
    <row r="4" spans="1:16">
      <c r="A4" s="2" t="s">
        <v>1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  <c r="P4" s="4"/>
    </row>
    <row r="5" spans="1:16" ht="21" thickBot="1">
      <c r="A5" s="2" t="s">
        <v>131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2</v>
      </c>
      <c r="P5" s="4"/>
    </row>
    <row r="6" spans="1:1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4"/>
    </row>
    <row r="7" spans="1:16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  <c r="P7" s="4"/>
    </row>
    <row r="8" spans="1:16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 t="s">
        <v>77</v>
      </c>
      <c r="I8" s="1"/>
      <c r="J8" s="8"/>
      <c r="K8" s="1"/>
      <c r="L8" s="8" t="s">
        <v>10</v>
      </c>
      <c r="M8" s="8" t="s">
        <v>11</v>
      </c>
      <c r="N8" s="1"/>
      <c r="O8" s="1"/>
      <c r="P8" s="4"/>
    </row>
    <row r="9" spans="1:16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  <c r="P9" s="4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4"/>
    </row>
    <row r="11" spans="1:16">
      <c r="A11" s="7" t="s">
        <v>12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  <c r="P11" s="4"/>
    </row>
    <row r="12" spans="1:16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  <c r="P12" s="4"/>
    </row>
    <row r="13" spans="1:16">
      <c r="A13" s="1" t="s">
        <v>13</v>
      </c>
      <c r="B13" s="12">
        <v>11.18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14</v>
      </c>
      <c r="M13" s="9">
        <f>SUM(B13:L13)</f>
        <v>11.18</v>
      </c>
      <c r="N13" s="1"/>
      <c r="O13" s="1" t="s">
        <v>15</v>
      </c>
      <c r="P13" s="4"/>
    </row>
    <row r="14" spans="1:16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  <c r="P14" s="4"/>
    </row>
    <row r="15" spans="1:16">
      <c r="A15" s="1" t="s">
        <v>16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  <c r="P15" s="4"/>
    </row>
    <row r="16" spans="1:16">
      <c r="A16" s="1" t="s">
        <v>17</v>
      </c>
      <c r="B16" s="10">
        <v>0.65993999999999997</v>
      </c>
      <c r="C16" s="10"/>
      <c r="D16" s="10">
        <v>0.74012</v>
      </c>
      <c r="E16" s="10"/>
      <c r="F16" s="10">
        <v>-1.3599999999999999E-2</v>
      </c>
      <c r="G16" s="10"/>
      <c r="H16" s="10">
        <v>0</v>
      </c>
      <c r="I16" s="10"/>
      <c r="J16" s="10"/>
      <c r="K16" s="10"/>
      <c r="L16" s="10">
        <f>SUM(D16:J16)</f>
        <v>0.72652000000000005</v>
      </c>
      <c r="M16" s="10">
        <f>B16+L16</f>
        <v>1.38646</v>
      </c>
      <c r="N16" s="1"/>
      <c r="O16" s="10" t="s">
        <v>18</v>
      </c>
      <c r="P16" s="4"/>
    </row>
    <row r="17" spans="1:16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4"/>
    </row>
    <row r="18" spans="1:16" ht="21">
      <c r="A18" s="1" t="s">
        <v>85</v>
      </c>
      <c r="B18" s="10"/>
      <c r="C18" s="10"/>
      <c r="D18" s="55"/>
      <c r="E18" s="10"/>
      <c r="F18" s="10"/>
      <c r="G18" s="10"/>
      <c r="H18" s="10"/>
      <c r="I18" s="10"/>
      <c r="J18" s="10"/>
      <c r="K18" s="10"/>
      <c r="L18" s="10"/>
      <c r="M18" s="51">
        <v>0.09</v>
      </c>
      <c r="N18" s="1"/>
      <c r="O18" s="10" t="s">
        <v>18</v>
      </c>
      <c r="P18" s="4"/>
    </row>
    <row r="19" spans="1:16" ht="21">
      <c r="A19" s="1"/>
      <c r="B19" s="10"/>
      <c r="C19" s="10"/>
      <c r="D19" s="55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  <c r="P19" s="4"/>
    </row>
    <row r="20" spans="1:16" ht="21">
      <c r="A20" s="7" t="s">
        <v>19</v>
      </c>
      <c r="B20" s="10"/>
      <c r="C20" s="10"/>
      <c r="D20" s="55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  <c r="P20" s="4"/>
    </row>
    <row r="21" spans="1:16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  <c r="P21" s="4"/>
    </row>
    <row r="22" spans="1:16">
      <c r="A22" s="1" t="s">
        <v>13</v>
      </c>
      <c r="B22" s="9">
        <v>4.28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14</v>
      </c>
      <c r="M22" s="9">
        <f>+B22</f>
        <v>4.28</v>
      </c>
      <c r="N22" s="1"/>
      <c r="O22" s="1" t="s">
        <v>20</v>
      </c>
      <c r="P22" s="4"/>
    </row>
    <row r="23" spans="1:16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  <c r="P23" s="4"/>
    </row>
    <row r="24" spans="1:16">
      <c r="A24" s="1" t="s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  <c r="P24" s="4"/>
    </row>
    <row r="25" spans="1:16">
      <c r="A25" s="1" t="s">
        <v>17</v>
      </c>
      <c r="B25" s="10">
        <v>0.62195999999999996</v>
      </c>
      <c r="C25" s="10"/>
      <c r="D25" s="10">
        <f>+D16</f>
        <v>0.74012</v>
      </c>
      <c r="E25" s="10"/>
      <c r="F25" s="10">
        <f>+F16</f>
        <v>-1.3599999999999999E-2</v>
      </c>
      <c r="G25" s="10"/>
      <c r="H25" s="10">
        <f>+H16</f>
        <v>0</v>
      </c>
      <c r="I25" s="10"/>
      <c r="J25" s="10"/>
      <c r="K25" s="10"/>
      <c r="L25" s="10">
        <f>SUM(D25:J25)</f>
        <v>0.72652000000000005</v>
      </c>
      <c r="M25" s="10">
        <f>B25+L25</f>
        <v>1.3484799999999999</v>
      </c>
      <c r="N25" s="1"/>
      <c r="O25" s="10" t="s">
        <v>18</v>
      </c>
      <c r="P25" s="4"/>
    </row>
    <row r="26" spans="1:16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  <c r="P26" s="4"/>
    </row>
    <row r="27" spans="1:16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  <c r="P27" s="4"/>
    </row>
    <row r="28" spans="1:16">
      <c r="A28" s="7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4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4"/>
    </row>
    <row r="30" spans="1:16">
      <c r="A30" s="1" t="s">
        <v>13</v>
      </c>
      <c r="B30" s="9">
        <v>20.21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14</v>
      </c>
      <c r="M30" s="9">
        <f>SUM(B30:L30)</f>
        <v>20.21</v>
      </c>
      <c r="N30" s="1"/>
      <c r="O30" s="1" t="s">
        <v>15</v>
      </c>
      <c r="P30" s="4"/>
    </row>
    <row r="31" spans="1:16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  <c r="P31" s="4"/>
    </row>
    <row r="32" spans="1:16">
      <c r="A32" s="1" t="s">
        <v>16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  <c r="P32" s="4"/>
    </row>
    <row r="33" spans="1:16">
      <c r="A33" s="1" t="s">
        <v>17</v>
      </c>
      <c r="B33" s="10">
        <v>0.16436000000000001</v>
      </c>
      <c r="C33" s="10"/>
      <c r="D33" s="10">
        <v>0.46657999999999999</v>
      </c>
      <c r="E33" s="10"/>
      <c r="F33" s="10">
        <v>-4.1660000000000003E-2</v>
      </c>
      <c r="G33" s="10"/>
      <c r="H33" s="10">
        <f>+H16</f>
        <v>0</v>
      </c>
      <c r="I33" s="10"/>
      <c r="J33" s="10"/>
      <c r="K33" s="10"/>
      <c r="L33" s="10">
        <f>SUM(D33:J33)</f>
        <v>0.42491999999999996</v>
      </c>
      <c r="M33" s="10">
        <f>B33+L33</f>
        <v>0.58928000000000003</v>
      </c>
      <c r="N33" s="10"/>
      <c r="O33" s="10" t="s">
        <v>18</v>
      </c>
      <c r="P33" s="4"/>
    </row>
    <row r="34" spans="1:16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4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4"/>
    </row>
    <row r="36" spans="1:16">
      <c r="A36" s="7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4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4"/>
    </row>
    <row r="38" spans="1:16">
      <c r="A38" s="1" t="s">
        <v>13</v>
      </c>
      <c r="B38" s="9">
        <v>21.39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14</v>
      </c>
      <c r="M38" s="9">
        <f>SUM(B38:L38)</f>
        <v>21.39</v>
      </c>
      <c r="N38" s="1"/>
      <c r="O38" s="1" t="s">
        <v>15</v>
      </c>
      <c r="P38" s="4"/>
    </row>
    <row r="39" spans="1:16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  <c r="P39" s="4"/>
    </row>
    <row r="40" spans="1:16">
      <c r="A40" s="1" t="s">
        <v>16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  <c r="P40" s="4"/>
    </row>
    <row r="41" spans="1:16">
      <c r="A41" s="1" t="s">
        <v>23</v>
      </c>
      <c r="B41" s="10">
        <v>0.39567000000000002</v>
      </c>
      <c r="C41" s="10"/>
      <c r="D41" s="10">
        <v>0.76031000000000004</v>
      </c>
      <c r="E41" s="10"/>
      <c r="F41" s="10">
        <v>2.3259999999999999E-2</v>
      </c>
      <c r="G41" s="10"/>
      <c r="H41" s="10">
        <f>+H16</f>
        <v>0</v>
      </c>
      <c r="I41" s="10"/>
      <c r="J41" s="10"/>
      <c r="K41" s="10"/>
      <c r="L41" s="10">
        <f>SUM(D41:J41)</f>
        <v>0.78356999999999999</v>
      </c>
      <c r="M41" s="10">
        <f>B41+L41</f>
        <v>1.1792400000000001</v>
      </c>
      <c r="N41" s="10"/>
      <c r="O41" s="10" t="s">
        <v>18</v>
      </c>
      <c r="P41" s="4"/>
    </row>
    <row r="42" spans="1:16">
      <c r="A42" s="1" t="s">
        <v>24</v>
      </c>
      <c r="B42" s="10">
        <v>0.33307999999999999</v>
      </c>
      <c r="C42" s="10"/>
      <c r="D42" s="10">
        <f>+D41</f>
        <v>0.76031000000000004</v>
      </c>
      <c r="E42" s="10"/>
      <c r="F42" s="10">
        <f>+F41</f>
        <v>2.3259999999999999E-2</v>
      </c>
      <c r="G42" s="10"/>
      <c r="H42" s="10">
        <f>+H16</f>
        <v>0</v>
      </c>
      <c r="I42" s="10"/>
      <c r="J42" s="10"/>
      <c r="K42" s="10"/>
      <c r="L42" s="10">
        <f>SUM(D42:J42)</f>
        <v>0.78356999999999999</v>
      </c>
      <c r="M42" s="10">
        <f>B42+L42</f>
        <v>1.1166499999999999</v>
      </c>
      <c r="N42" s="10"/>
      <c r="O42" s="10" t="s">
        <v>18</v>
      </c>
      <c r="P42" s="4"/>
    </row>
    <row r="43" spans="1:16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4"/>
    </row>
    <row r="44" spans="1:16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4"/>
    </row>
    <row r="45" spans="1:16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  <c r="P45" s="4"/>
    </row>
    <row r="46" spans="1:16">
      <c r="A46" s="7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4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"/>
    </row>
    <row r="48" spans="1:16">
      <c r="A48" s="1" t="s">
        <v>13</v>
      </c>
      <c r="B48" s="9">
        <v>41.6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14</v>
      </c>
      <c r="M48" s="9">
        <f>SUM(B48:L48)</f>
        <v>41.6</v>
      </c>
      <c r="N48" s="1"/>
      <c r="O48" s="1" t="s">
        <v>15</v>
      </c>
      <c r="P48" s="4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  <c r="P49" s="4"/>
    </row>
    <row r="50" spans="1:16">
      <c r="A50" s="1" t="s">
        <v>16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  <c r="P50" s="4"/>
    </row>
    <row r="51" spans="1:16">
      <c r="A51" s="1" t="s">
        <v>23</v>
      </c>
      <c r="B51" s="10">
        <v>0.41245999999999999</v>
      </c>
      <c r="C51" s="10"/>
      <c r="D51" s="10">
        <v>0.59118000000000004</v>
      </c>
      <c r="E51" s="10"/>
      <c r="F51" s="10">
        <v>-1.366E-2</v>
      </c>
      <c r="G51" s="10"/>
      <c r="H51" s="10">
        <f>+H25</f>
        <v>0</v>
      </c>
      <c r="I51" s="10"/>
      <c r="J51" s="10"/>
      <c r="K51" s="10"/>
      <c r="L51" s="10">
        <f>SUM(D51:J51)</f>
        <v>0.57752000000000003</v>
      </c>
      <c r="M51" s="10">
        <f>B51+L51</f>
        <v>0.98998000000000008</v>
      </c>
      <c r="N51" s="10"/>
      <c r="O51" s="10" t="s">
        <v>18</v>
      </c>
      <c r="P51" s="4"/>
    </row>
    <row r="52" spans="1:16">
      <c r="A52" s="1" t="s">
        <v>26</v>
      </c>
      <c r="B52" s="10">
        <v>0.29718</v>
      </c>
      <c r="C52" s="10"/>
      <c r="D52" s="10">
        <f>D51</f>
        <v>0.59118000000000004</v>
      </c>
      <c r="E52" s="10"/>
      <c r="F52" s="10">
        <f>F51</f>
        <v>-1.366E-2</v>
      </c>
      <c r="G52" s="10"/>
      <c r="H52" s="10">
        <f>+H25</f>
        <v>0</v>
      </c>
      <c r="I52" s="10"/>
      <c r="J52" s="10"/>
      <c r="K52" s="10"/>
      <c r="L52" s="10">
        <f>SUM(D52:J52)</f>
        <v>0.57752000000000003</v>
      </c>
      <c r="M52" s="10">
        <f>B52+L52</f>
        <v>0.87470000000000003</v>
      </c>
      <c r="N52" s="10"/>
      <c r="O52" s="10" t="s">
        <v>18</v>
      </c>
      <c r="P52" s="4"/>
    </row>
    <row r="53" spans="1:16">
      <c r="A53" s="1" t="s">
        <v>27</v>
      </c>
      <c r="B53" s="10">
        <v>0.23771</v>
      </c>
      <c r="C53" s="10"/>
      <c r="D53" s="10">
        <f>D52</f>
        <v>0.59118000000000004</v>
      </c>
      <c r="E53" s="10"/>
      <c r="F53" s="10">
        <f>F52</f>
        <v>-1.366E-2</v>
      </c>
      <c r="G53" s="10"/>
      <c r="H53" s="10">
        <f>+H25</f>
        <v>0</v>
      </c>
      <c r="I53" s="10"/>
      <c r="J53" s="10"/>
      <c r="K53" s="10"/>
      <c r="L53" s="10">
        <f>SUM(D53:J53)</f>
        <v>0.57752000000000003</v>
      </c>
      <c r="M53" s="10">
        <f>B53+L53</f>
        <v>0.81523000000000001</v>
      </c>
      <c r="N53" s="10"/>
      <c r="O53" s="10" t="s">
        <v>18</v>
      </c>
      <c r="P53" s="4"/>
    </row>
    <row r="54" spans="1:16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4"/>
    </row>
    <row r="55" spans="1:16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4"/>
    </row>
    <row r="56" spans="1:16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4"/>
    </row>
    <row r="57" spans="1:16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  <c r="P57" s="4"/>
    </row>
    <row r="58" spans="1:16">
      <c r="A58" s="7" t="s">
        <v>75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  <c r="P58" s="4"/>
    </row>
    <row r="59" spans="1:16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  <c r="P59" s="4"/>
    </row>
    <row r="60" spans="1:16">
      <c r="A60" s="1" t="s">
        <v>13</v>
      </c>
      <c r="B60" s="9">
        <v>11.18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14</v>
      </c>
      <c r="M60" s="9">
        <f>SUM(B60:L60)</f>
        <v>11.18</v>
      </c>
      <c r="N60" s="1"/>
      <c r="O60" s="1" t="s">
        <v>15</v>
      </c>
      <c r="P60" s="4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  <c r="P61" s="4"/>
    </row>
    <row r="62" spans="1:16">
      <c r="A62" s="1" t="s">
        <v>16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  <c r="P62" s="4"/>
    </row>
    <row r="63" spans="1:16">
      <c r="A63" s="1" t="s">
        <v>17</v>
      </c>
      <c r="B63" s="10">
        <v>0.63005</v>
      </c>
      <c r="C63" s="10"/>
      <c r="D63" s="10">
        <f>+D16</f>
        <v>0.74012</v>
      </c>
      <c r="E63" s="10"/>
      <c r="F63" s="10">
        <f>+F16</f>
        <v>-1.3599999999999999E-2</v>
      </c>
      <c r="G63" s="10"/>
      <c r="H63" s="10">
        <f>+H25</f>
        <v>0</v>
      </c>
      <c r="I63" s="10"/>
      <c r="J63" s="10"/>
      <c r="K63" s="10"/>
      <c r="L63" s="10">
        <f>SUM(D63:J63)</f>
        <v>0.72652000000000005</v>
      </c>
      <c r="M63" s="10">
        <f>B63+L63</f>
        <v>1.3565700000000001</v>
      </c>
      <c r="N63" s="10"/>
      <c r="O63" s="10" t="s">
        <v>18</v>
      </c>
      <c r="P63" s="4"/>
    </row>
    <row r="64" spans="1:16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4"/>
    </row>
    <row r="65" spans="1:16">
      <c r="A65" s="1" t="s">
        <v>85</v>
      </c>
      <c r="B65" s="10"/>
      <c r="C65" s="10"/>
      <c r="D65" s="1"/>
      <c r="E65" s="1"/>
      <c r="F65" s="1"/>
      <c r="G65" s="1"/>
      <c r="H65" s="1"/>
      <c r="I65" s="10"/>
      <c r="J65" s="10"/>
      <c r="K65" s="10"/>
      <c r="L65" s="10"/>
      <c r="M65" s="51">
        <v>0.09</v>
      </c>
      <c r="N65" s="1"/>
      <c r="O65" s="10" t="s">
        <v>18</v>
      </c>
      <c r="P65" s="4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  <c r="P66" s="4"/>
    </row>
    <row r="67" spans="1:16">
      <c r="A67" s="7" t="s">
        <v>76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4"/>
    </row>
    <row r="68" spans="1:16">
      <c r="A68" s="1"/>
      <c r="B68" s="1"/>
      <c r="C68" s="1"/>
      <c r="D68" s="1"/>
      <c r="E68" s="9"/>
      <c r="F68" s="9"/>
      <c r="G68" s="1"/>
      <c r="H68" s="1"/>
      <c r="I68" s="1"/>
      <c r="J68" s="1"/>
      <c r="K68" s="1"/>
      <c r="L68" s="1"/>
      <c r="M68" s="1"/>
      <c r="N68" s="1"/>
      <c r="O68" s="1"/>
      <c r="P68" s="4"/>
    </row>
    <row r="69" spans="1:16">
      <c r="A69" s="1" t="s">
        <v>13</v>
      </c>
      <c r="B69" s="9">
        <v>33.14</v>
      </c>
      <c r="C69" s="1"/>
      <c r="D69" s="1"/>
      <c r="E69" s="1"/>
      <c r="F69" s="1"/>
      <c r="G69" s="1"/>
      <c r="H69" s="1"/>
      <c r="I69" s="1"/>
      <c r="J69" s="10"/>
      <c r="K69" s="1"/>
      <c r="L69" s="8" t="s">
        <v>14</v>
      </c>
      <c r="M69" s="9">
        <f>SUM(B69:L69)</f>
        <v>33.14</v>
      </c>
      <c r="N69" s="1"/>
      <c r="O69" s="1" t="s">
        <v>15</v>
      </c>
      <c r="P69" s="4"/>
    </row>
    <row r="70" spans="1:16">
      <c r="A70" s="1"/>
      <c r="B70" s="1"/>
      <c r="C70" s="1"/>
      <c r="D70" s="1"/>
      <c r="E70" s="10"/>
      <c r="F70" s="10"/>
      <c r="G70" s="10"/>
      <c r="H70" s="1"/>
      <c r="I70" s="1"/>
      <c r="J70" s="1"/>
      <c r="K70" s="1"/>
      <c r="L70" s="1"/>
      <c r="M70" s="1"/>
      <c r="N70" s="1"/>
      <c r="O70" s="10"/>
      <c r="P70" s="4"/>
    </row>
    <row r="71" spans="1:16">
      <c r="A71" s="1" t="s">
        <v>16</v>
      </c>
      <c r="B71" s="1"/>
      <c r="C71" s="1"/>
      <c r="D71" s="10"/>
      <c r="E71" s="10"/>
      <c r="F71" s="10"/>
      <c r="G71" s="10"/>
      <c r="H71" s="10"/>
      <c r="I71" s="1"/>
      <c r="J71" s="10"/>
      <c r="K71" s="1"/>
      <c r="L71" s="1"/>
      <c r="M71" s="10"/>
      <c r="N71" s="1"/>
      <c r="O71" s="1"/>
      <c r="P71" s="4"/>
    </row>
    <row r="72" spans="1:16">
      <c r="A72" s="1" t="s">
        <v>23</v>
      </c>
      <c r="B72" s="10">
        <v>0.40115000000000001</v>
      </c>
      <c r="C72" s="10"/>
      <c r="D72" s="10">
        <v>0.59118000000000004</v>
      </c>
      <c r="E72" s="10"/>
      <c r="F72" s="10">
        <v>-1.366E-2</v>
      </c>
      <c r="G72" s="10"/>
      <c r="H72" s="10">
        <v>0</v>
      </c>
      <c r="I72" s="10"/>
      <c r="J72" s="10"/>
      <c r="K72" s="10"/>
      <c r="L72" s="10">
        <f>SUM(D72:J72)</f>
        <v>0.57752000000000003</v>
      </c>
      <c r="M72" s="10">
        <f>B72+L72</f>
        <v>0.97867000000000004</v>
      </c>
      <c r="N72" s="10"/>
      <c r="O72" s="10" t="s">
        <v>18</v>
      </c>
      <c r="P72" s="4"/>
    </row>
    <row r="73" spans="1:16">
      <c r="A73" s="1" t="s">
        <v>26</v>
      </c>
      <c r="B73" s="10">
        <v>0.28904000000000002</v>
      </c>
      <c r="C73" s="10"/>
      <c r="D73" s="10">
        <v>0.59118000000000004</v>
      </c>
      <c r="E73" s="10"/>
      <c r="F73" s="10">
        <v>-1.366E-2</v>
      </c>
      <c r="G73" s="10"/>
      <c r="H73" s="10">
        <v>0</v>
      </c>
      <c r="I73" s="10"/>
      <c r="J73" s="10"/>
      <c r="K73" s="10"/>
      <c r="L73" s="10">
        <f>SUM(D73:J73)</f>
        <v>0.57752000000000003</v>
      </c>
      <c r="M73" s="10">
        <f>B73+L73</f>
        <v>0.86656</v>
      </c>
      <c r="N73" s="10"/>
      <c r="O73" s="10" t="s">
        <v>18</v>
      </c>
      <c r="P73" s="4"/>
    </row>
    <row r="74" spans="1:16">
      <c r="A74" s="1" t="s">
        <v>27</v>
      </c>
      <c r="B74" s="10">
        <v>0.23119999999999999</v>
      </c>
      <c r="C74" s="10"/>
      <c r="D74" s="10">
        <v>0.59118000000000004</v>
      </c>
      <c r="E74" s="10"/>
      <c r="F74" s="10">
        <v>-1.366E-2</v>
      </c>
      <c r="G74" s="10"/>
      <c r="H74" s="10">
        <v>0</v>
      </c>
      <c r="I74" s="10"/>
      <c r="J74" s="10"/>
      <c r="K74" s="10"/>
      <c r="L74" s="10">
        <f>SUM(D74:J74)</f>
        <v>0.57752000000000003</v>
      </c>
      <c r="M74" s="10">
        <f>B74+L74</f>
        <v>0.80871999999999999</v>
      </c>
      <c r="N74" s="10"/>
      <c r="O74" s="10" t="s">
        <v>18</v>
      </c>
      <c r="P74" s="4"/>
    </row>
    <row r="75" spans="1:16">
      <c r="A75" s="1"/>
      <c r="B75" s="10"/>
      <c r="C75" s="10"/>
      <c r="D75" s="1"/>
      <c r="E75" s="1"/>
      <c r="F75" s="1"/>
      <c r="G75" s="1"/>
      <c r="H75" s="1"/>
      <c r="I75" s="10"/>
      <c r="J75" s="10"/>
      <c r="K75" s="10"/>
      <c r="L75" s="10"/>
      <c r="M75" s="10"/>
      <c r="N75" s="10"/>
      <c r="O75" s="10"/>
      <c r="P75" s="4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4"/>
    </row>
    <row r="77" spans="1:16">
      <c r="A77" s="7" t="s">
        <v>28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4"/>
    </row>
    <row r="78" spans="1:16">
      <c r="A78" s="1"/>
      <c r="B78" s="1"/>
      <c r="C78" s="1"/>
      <c r="D78" s="10"/>
      <c r="E78" s="1"/>
      <c r="F78" s="10"/>
      <c r="G78" s="1"/>
      <c r="H78" s="10"/>
      <c r="I78" s="1"/>
      <c r="J78" s="1"/>
      <c r="K78" s="1"/>
      <c r="L78" s="1"/>
      <c r="M78" s="1"/>
      <c r="N78" s="1"/>
      <c r="O78" s="1"/>
      <c r="P78" s="4"/>
    </row>
    <row r="79" spans="1:16">
      <c r="A79" s="1" t="s">
        <v>29</v>
      </c>
      <c r="B79" s="9">
        <v>15.01</v>
      </c>
      <c r="C79" s="1"/>
      <c r="D79" s="10">
        <v>0.49019000000000001</v>
      </c>
      <c r="E79" s="1"/>
      <c r="F79" s="10">
        <v>9.0299999999999998E-3</v>
      </c>
      <c r="G79" s="1"/>
      <c r="H79" s="10">
        <f>+H26</f>
        <v>0</v>
      </c>
      <c r="I79" s="1"/>
      <c r="J79" s="10"/>
      <c r="K79" s="1"/>
      <c r="L79" s="9">
        <f>ROUND((SUM(D79:J79)*18),2)</f>
        <v>8.99</v>
      </c>
      <c r="M79" s="9">
        <f>ROUND(+B79+L79,2)</f>
        <v>24</v>
      </c>
      <c r="N79" s="1"/>
      <c r="O79" s="1" t="s">
        <v>15</v>
      </c>
      <c r="P79" s="4"/>
    </row>
    <row r="80" spans="1:16">
      <c r="A80" s="1"/>
      <c r="B80" s="9"/>
      <c r="C80" s="1"/>
      <c r="D80" s="10"/>
      <c r="E80" s="1"/>
      <c r="F80" s="10"/>
      <c r="G80" s="1"/>
      <c r="H80" s="10"/>
      <c r="I80" s="1"/>
      <c r="J80" s="10"/>
      <c r="K80" s="1"/>
      <c r="L80" s="9"/>
      <c r="M80" s="9"/>
      <c r="N80" s="1"/>
      <c r="O80" s="1"/>
      <c r="P80" s="4"/>
    </row>
    <row r="81" spans="1:16" ht="21">
      <c r="A81" s="13"/>
      <c r="B81" s="1"/>
      <c r="C81" s="1"/>
      <c r="D81" s="1"/>
      <c r="E81" s="1"/>
      <c r="F81" s="1" t="s">
        <v>128</v>
      </c>
      <c r="G81" s="1"/>
      <c r="H81" s="1"/>
      <c r="I81" s="1"/>
      <c r="J81" s="1"/>
      <c r="K81" s="1"/>
      <c r="L81" s="1"/>
      <c r="M81" s="1"/>
      <c r="N81" s="1"/>
      <c r="O81" s="1"/>
      <c r="P81" s="4"/>
    </row>
    <row r="82" spans="1:16">
      <c r="A82" s="1" t="s">
        <v>127</v>
      </c>
      <c r="B82" s="1"/>
      <c r="C82" s="1"/>
      <c r="D82" s="1"/>
      <c r="E82" s="1"/>
      <c r="F82" s="1" t="s">
        <v>129</v>
      </c>
      <c r="G82" s="1"/>
      <c r="H82" s="1"/>
      <c r="I82" s="1"/>
      <c r="J82" s="1"/>
      <c r="K82" s="1"/>
      <c r="L82" s="1"/>
      <c r="M82" s="1"/>
      <c r="N82" s="1"/>
      <c r="O82" s="1"/>
      <c r="P82" s="4"/>
    </row>
    <row r="83" spans="1:16">
      <c r="A83" s="1"/>
      <c r="B83" s="1"/>
      <c r="C83" s="1"/>
      <c r="D83" s="1"/>
      <c r="E83" s="1"/>
      <c r="F83" s="14" t="s">
        <v>74</v>
      </c>
      <c r="G83" s="1"/>
      <c r="H83" s="1"/>
      <c r="I83" s="1"/>
      <c r="J83" s="1"/>
      <c r="K83" s="1"/>
      <c r="L83" s="1"/>
      <c r="M83" s="1"/>
      <c r="N83" s="1"/>
      <c r="O83" s="1"/>
      <c r="P83" s="4"/>
    </row>
    <row r="84" spans="1:16">
      <c r="A84" s="1"/>
      <c r="B84" s="1"/>
      <c r="C84" s="1"/>
      <c r="D84" s="1"/>
      <c r="E84" s="1"/>
      <c r="F84" s="14"/>
      <c r="G84" s="1"/>
      <c r="H84" s="1"/>
      <c r="I84" s="1"/>
      <c r="J84" s="1"/>
      <c r="K84" s="1"/>
      <c r="L84" s="1"/>
      <c r="M84" s="1"/>
      <c r="N84" s="1"/>
      <c r="O84" s="1"/>
      <c r="P84" s="4"/>
    </row>
    <row r="85" spans="1:16">
      <c r="A85" s="1"/>
      <c r="B85" s="1"/>
      <c r="C85" s="1"/>
      <c r="D85" s="1"/>
      <c r="E85" s="1"/>
      <c r="F85" s="14"/>
      <c r="G85" s="1"/>
      <c r="H85" s="1"/>
      <c r="I85" s="1"/>
      <c r="J85" s="1"/>
      <c r="K85" s="1"/>
      <c r="L85" s="1"/>
      <c r="M85" s="1"/>
      <c r="N85" s="1"/>
      <c r="O85" s="1"/>
      <c r="P85" s="4"/>
    </row>
    <row r="86" spans="1:16">
      <c r="A86" s="1"/>
      <c r="B86" s="1"/>
      <c r="C86" s="1"/>
      <c r="D86" s="1"/>
      <c r="E86" s="1"/>
      <c r="F86" s="14"/>
      <c r="G86" s="1"/>
      <c r="H86" s="1"/>
      <c r="I86" s="1"/>
      <c r="J86" s="1"/>
      <c r="K86" s="1"/>
      <c r="L86" s="1"/>
      <c r="M86" s="1"/>
      <c r="N86" s="1"/>
      <c r="O86" s="1"/>
      <c r="P86" s="4"/>
    </row>
    <row r="87" spans="1:16" ht="24.75">
      <c r="A87" s="1"/>
      <c r="B87" s="1"/>
      <c r="C87" s="1"/>
      <c r="D87" s="1"/>
      <c r="E87" s="1"/>
      <c r="F87" s="15"/>
      <c r="G87" s="1"/>
      <c r="H87" s="1"/>
      <c r="I87" s="1"/>
      <c r="J87" s="1"/>
      <c r="K87" s="1"/>
      <c r="L87" s="1"/>
      <c r="M87" s="1"/>
      <c r="N87" s="1"/>
      <c r="O87" s="1"/>
      <c r="P87" s="4"/>
    </row>
    <row r="88" spans="1:16">
      <c r="A88" s="1"/>
      <c r="B88" s="1"/>
      <c r="C88" s="1"/>
      <c r="D88" s="1"/>
      <c r="E88" s="1"/>
      <c r="F88" s="7"/>
      <c r="G88" s="1"/>
      <c r="H88" s="1"/>
      <c r="I88" s="1"/>
      <c r="J88" s="1"/>
      <c r="K88" s="1"/>
      <c r="L88" s="1"/>
      <c r="M88" s="1"/>
      <c r="N88" s="1"/>
      <c r="O88" s="5" t="s">
        <v>30</v>
      </c>
    </row>
    <row r="89" spans="1:16">
      <c r="A89" s="2" t="s">
        <v>31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6">
      <c r="A90" s="2" t="s">
        <v>0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6">
      <c r="A91" s="2" t="s">
        <v>32</v>
      </c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</row>
    <row r="92" spans="1:16" ht="21" thickBot="1">
      <c r="A92" s="2" t="str">
        <f>+A5</f>
        <v xml:space="preserve">            APRIL 2022 </v>
      </c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</row>
    <row r="93" spans="1:16">
      <c r="A93" s="16"/>
      <c r="B93" s="16"/>
      <c r="C93" s="16"/>
      <c r="D93" s="16"/>
      <c r="E93" s="16"/>
      <c r="F93" s="16"/>
      <c r="G93" s="16"/>
      <c r="H93" s="16"/>
      <c r="I93" s="17"/>
      <c r="J93" s="17"/>
      <c r="K93" s="17"/>
      <c r="L93" s="17"/>
      <c r="M93" s="17"/>
      <c r="N93" s="17"/>
      <c r="O93" s="17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6">
      <c r="A95" s="1"/>
      <c r="B95" s="1"/>
      <c r="C95" s="1"/>
      <c r="D95" s="1"/>
      <c r="E95" s="1"/>
      <c r="F95" s="8" t="s">
        <v>3</v>
      </c>
      <c r="G95" s="1"/>
      <c r="H95" s="1"/>
      <c r="I95" s="1"/>
      <c r="J95" s="8" t="s">
        <v>5</v>
      </c>
      <c r="K95" s="1"/>
      <c r="L95" s="1"/>
      <c r="M95" s="8" t="s">
        <v>6</v>
      </c>
      <c r="N95" s="5"/>
      <c r="O95" s="5"/>
    </row>
    <row r="96" spans="1:16">
      <c r="A96" s="1"/>
      <c r="B96" s="1"/>
      <c r="C96" s="1"/>
      <c r="D96" s="1"/>
      <c r="E96" s="1"/>
      <c r="F96" s="8" t="s">
        <v>7</v>
      </c>
      <c r="G96" s="1"/>
      <c r="H96" s="1"/>
      <c r="I96" s="1"/>
      <c r="J96" s="8" t="s">
        <v>33</v>
      </c>
      <c r="K96" s="1"/>
      <c r="L96" s="1"/>
      <c r="M96" s="8" t="s">
        <v>11</v>
      </c>
      <c r="N96" s="1"/>
      <c r="O96" s="1"/>
    </row>
    <row r="97" spans="1:15">
      <c r="A97" s="1"/>
      <c r="B97" s="1"/>
      <c r="C97" s="1"/>
      <c r="D97" s="1"/>
      <c r="E97" s="1"/>
      <c r="F97" s="1"/>
      <c r="G97" s="1"/>
      <c r="H97" s="1"/>
      <c r="I97" s="1"/>
      <c r="J97" s="18"/>
      <c r="K97" s="1"/>
      <c r="L97" s="1"/>
      <c r="M97" s="1"/>
      <c r="N97" s="1"/>
      <c r="O97" s="1"/>
    </row>
    <row r="98" spans="1:15">
      <c r="A98" s="1"/>
      <c r="B98" s="1"/>
      <c r="C98" s="1"/>
      <c r="D98" s="1"/>
      <c r="E98" s="1"/>
      <c r="F98" s="18"/>
      <c r="G98" s="1"/>
      <c r="H98" s="18"/>
      <c r="I98" s="1"/>
      <c r="J98" s="18"/>
      <c r="K98" s="1"/>
      <c r="L98" s="1"/>
      <c r="M98" s="18"/>
      <c r="N98" s="1"/>
      <c r="O98" s="1"/>
    </row>
    <row r="99" spans="1:15">
      <c r="A99" s="7" t="s">
        <v>34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>
      <c r="A101" s="1" t="s">
        <v>13</v>
      </c>
      <c r="B101" s="1"/>
      <c r="C101" s="1"/>
      <c r="D101" s="1"/>
      <c r="E101" s="1"/>
      <c r="F101" s="9">
        <v>552.61</v>
      </c>
      <c r="G101" s="1"/>
      <c r="H101" s="9"/>
      <c r="I101" s="1"/>
      <c r="J101" s="8" t="s">
        <v>14</v>
      </c>
      <c r="K101" s="1"/>
      <c r="L101" s="1"/>
      <c r="M101" s="9">
        <f>SUM(F101:J101)</f>
        <v>552.61</v>
      </c>
      <c r="N101" s="1"/>
      <c r="O101" s="1" t="s">
        <v>15</v>
      </c>
    </row>
    <row r="102" spans="1:15">
      <c r="A102" s="1"/>
      <c r="B102" s="1"/>
      <c r="C102" s="1"/>
      <c r="D102" s="1"/>
      <c r="E102" s="9"/>
      <c r="F102" s="9"/>
      <c r="G102" s="1"/>
      <c r="H102" s="10"/>
      <c r="I102" s="1"/>
      <c r="J102" s="10"/>
      <c r="K102" s="1"/>
      <c r="L102" s="1"/>
      <c r="M102" s="9"/>
      <c r="N102" s="1"/>
      <c r="O102" s="1"/>
    </row>
    <row r="103" spans="1:15">
      <c r="A103" s="1" t="s">
        <v>35</v>
      </c>
      <c r="B103" s="1"/>
      <c r="C103" s="1"/>
      <c r="D103" s="1"/>
      <c r="E103" s="1"/>
      <c r="F103" s="10">
        <v>0.23774000000000001</v>
      </c>
      <c r="G103" s="1"/>
      <c r="H103" s="10"/>
      <c r="I103" s="1"/>
      <c r="J103" s="10">
        <v>1.0183500000000001</v>
      </c>
      <c r="K103" s="1"/>
      <c r="L103" s="1"/>
      <c r="M103" s="10">
        <f>SUM(F103:J103)</f>
        <v>1.2560900000000002</v>
      </c>
      <c r="N103" s="1"/>
      <c r="O103" s="1" t="s">
        <v>18</v>
      </c>
    </row>
    <row r="104" spans="1:15">
      <c r="A104" s="1"/>
      <c r="B104" s="1"/>
      <c r="C104" s="1"/>
      <c r="D104" s="1"/>
      <c r="E104" s="11"/>
      <c r="F104" s="10"/>
      <c r="G104" s="10"/>
      <c r="H104" s="11"/>
      <c r="I104" s="1"/>
      <c r="J104" s="10"/>
      <c r="K104" s="1"/>
      <c r="L104" s="1"/>
      <c r="M104" s="10"/>
      <c r="N104" s="1"/>
      <c r="O104" s="1"/>
    </row>
    <row r="105" spans="1:15">
      <c r="A105" s="1" t="s">
        <v>36</v>
      </c>
      <c r="B105" s="1"/>
      <c r="C105" s="1"/>
      <c r="D105" s="1"/>
      <c r="E105" s="1"/>
      <c r="F105" s="19" t="s">
        <v>14</v>
      </c>
      <c r="G105" s="10"/>
      <c r="H105" s="1"/>
      <c r="I105" s="1"/>
      <c r="J105" s="10">
        <v>1.8360000000000001E-2</v>
      </c>
      <c r="K105" s="10"/>
      <c r="L105" s="1"/>
      <c r="M105" s="10">
        <f>SUM(F105:J105)</f>
        <v>1.8360000000000001E-2</v>
      </c>
      <c r="N105" s="10"/>
      <c r="O105" s="1" t="s">
        <v>18</v>
      </c>
    </row>
    <row r="106" spans="1:15">
      <c r="A106" s="1"/>
      <c r="B106" s="1"/>
      <c r="C106" s="1"/>
      <c r="D106" s="1"/>
      <c r="E106" s="1"/>
      <c r="F106" s="10"/>
      <c r="G106" s="10"/>
      <c r="H106" s="1"/>
      <c r="I106" s="1"/>
      <c r="J106" s="10"/>
      <c r="K106" s="10"/>
      <c r="L106" s="1"/>
      <c r="M106" s="10"/>
      <c r="N106" s="1"/>
      <c r="O106" s="1"/>
    </row>
    <row r="107" spans="1:15">
      <c r="A107" s="1" t="s">
        <v>37</v>
      </c>
      <c r="B107" s="1"/>
      <c r="C107" s="1"/>
      <c r="D107" s="1"/>
      <c r="E107" s="1"/>
      <c r="F107" s="10">
        <v>8.7770000000000001E-2</v>
      </c>
      <c r="G107" s="1"/>
      <c r="H107" s="10"/>
      <c r="I107" s="1"/>
      <c r="J107" s="8" t="s">
        <v>14</v>
      </c>
      <c r="K107" s="10"/>
      <c r="L107" s="1"/>
      <c r="M107" s="10">
        <f>SUM(F107:J107)</f>
        <v>8.7770000000000001E-2</v>
      </c>
      <c r="N107" s="10"/>
      <c r="O107" s="1" t="s">
        <v>18</v>
      </c>
    </row>
    <row r="108" spans="1: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0"/>
      <c r="L108" s="1"/>
      <c r="M108" s="20"/>
      <c r="N108" s="1"/>
      <c r="O108" s="1"/>
    </row>
    <row r="109" spans="1:15">
      <c r="A109" s="1" t="s">
        <v>38</v>
      </c>
      <c r="B109" s="1"/>
      <c r="C109" s="1"/>
      <c r="D109" s="1"/>
      <c r="E109" s="1"/>
      <c r="F109" s="8" t="s">
        <v>14</v>
      </c>
      <c r="G109" s="1"/>
      <c r="H109" s="1"/>
      <c r="I109" s="1"/>
      <c r="J109" s="10">
        <v>0.45607999999999999</v>
      </c>
      <c r="K109" s="1"/>
      <c r="L109" s="1"/>
      <c r="M109" s="10">
        <f>SUM(F109:J109)</f>
        <v>0.45607999999999999</v>
      </c>
      <c r="N109" s="1"/>
      <c r="O109" s="1" t="s">
        <v>18</v>
      </c>
    </row>
    <row r="110" spans="1: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A112" s="7" t="s">
        <v>39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>
      <c r="A113" s="1"/>
      <c r="B113" s="1"/>
      <c r="C113" s="1"/>
      <c r="D113" s="1"/>
      <c r="E113" s="9"/>
      <c r="F113" s="9"/>
      <c r="G113" s="1"/>
      <c r="H113" s="10"/>
      <c r="I113" s="1"/>
      <c r="J113" s="10"/>
      <c r="K113" s="1"/>
      <c r="L113" s="1"/>
      <c r="M113" s="9"/>
      <c r="N113" s="1"/>
      <c r="O113" s="1"/>
    </row>
    <row r="114" spans="1:15">
      <c r="A114" s="1" t="s">
        <v>13</v>
      </c>
      <c r="B114" s="1"/>
      <c r="C114" s="1"/>
      <c r="D114" s="1"/>
      <c r="E114" s="1"/>
      <c r="F114" s="9">
        <v>831.87</v>
      </c>
      <c r="G114" s="1"/>
      <c r="H114" s="9"/>
      <c r="I114" s="1"/>
      <c r="J114" s="8" t="s">
        <v>14</v>
      </c>
      <c r="K114" s="10"/>
      <c r="L114" s="1"/>
      <c r="M114" s="9">
        <f>SUM(F114:J114)</f>
        <v>831.87</v>
      </c>
      <c r="N114" s="10"/>
      <c r="O114" s="1" t="s">
        <v>15</v>
      </c>
    </row>
    <row r="115" spans="1:15">
      <c r="A115" s="1"/>
      <c r="B115" s="1"/>
      <c r="C115" s="1"/>
      <c r="D115" s="1"/>
      <c r="E115" s="11"/>
      <c r="F115" s="10"/>
      <c r="G115" s="10"/>
      <c r="H115" s="10"/>
      <c r="I115" s="1"/>
      <c r="J115" s="10"/>
      <c r="K115" s="1"/>
      <c r="L115" s="1"/>
      <c r="M115" s="10"/>
      <c r="N115" s="1"/>
      <c r="O115" s="1"/>
    </row>
    <row r="116" spans="1:15">
      <c r="A116" s="1" t="s">
        <v>35</v>
      </c>
      <c r="B116" s="1"/>
      <c r="C116" s="1"/>
      <c r="D116" s="1"/>
      <c r="E116" s="10"/>
      <c r="F116" s="10">
        <f>+F103</f>
        <v>0.23774000000000001</v>
      </c>
      <c r="G116" s="10"/>
      <c r="H116" s="10"/>
      <c r="I116" s="1"/>
      <c r="J116" s="10">
        <f>J103</f>
        <v>1.0183500000000001</v>
      </c>
      <c r="K116" s="1"/>
      <c r="L116" s="1"/>
      <c r="M116" s="10">
        <f>SUM(F116:J116)</f>
        <v>1.2560900000000002</v>
      </c>
      <c r="N116" s="1"/>
      <c r="O116" s="10" t="s">
        <v>18</v>
      </c>
    </row>
    <row r="117" spans="1:15">
      <c r="A117" s="1"/>
      <c r="B117" s="1"/>
      <c r="C117" s="1"/>
      <c r="D117" s="1"/>
      <c r="E117" s="1"/>
      <c r="F117" s="10"/>
      <c r="G117" s="10"/>
      <c r="H117" s="1"/>
      <c r="I117" s="1"/>
      <c r="J117" s="10"/>
      <c r="K117" s="10"/>
      <c r="L117" s="1"/>
      <c r="M117" s="10"/>
      <c r="N117" s="1"/>
      <c r="O117" s="1"/>
    </row>
    <row r="118" spans="1:15">
      <c r="A118" s="1" t="s">
        <v>36</v>
      </c>
      <c r="B118" s="1"/>
      <c r="C118" s="1"/>
      <c r="D118" s="1"/>
      <c r="E118" s="1"/>
      <c r="F118" s="8" t="s">
        <v>14</v>
      </c>
      <c r="G118" s="1"/>
      <c r="H118" s="1"/>
      <c r="I118" s="1"/>
      <c r="J118" s="10">
        <f>J105</f>
        <v>1.8360000000000001E-2</v>
      </c>
      <c r="K118" s="1"/>
      <c r="L118" s="1"/>
      <c r="M118" s="10">
        <f>SUM(F118:J118)</f>
        <v>1.8360000000000001E-2</v>
      </c>
      <c r="N118" s="1"/>
      <c r="O118" s="1" t="s">
        <v>18</v>
      </c>
    </row>
    <row r="119" spans="1: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1" t="s">
        <v>37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>
      <c r="A121" s="1" t="s">
        <v>40</v>
      </c>
      <c r="B121" s="1"/>
      <c r="C121" s="1"/>
      <c r="D121" s="1"/>
      <c r="E121" s="1"/>
      <c r="F121" s="10">
        <v>0.20355999999999999</v>
      </c>
      <c r="G121" s="1"/>
      <c r="H121" s="10"/>
      <c r="I121" s="1"/>
      <c r="J121" s="8" t="s">
        <v>14</v>
      </c>
      <c r="K121" s="1"/>
      <c r="L121" s="1"/>
      <c r="M121" s="10">
        <f>SUM(F121:J121)</f>
        <v>0.20355999999999999</v>
      </c>
      <c r="N121" s="1"/>
      <c r="O121" s="1" t="s">
        <v>18</v>
      </c>
    </row>
    <row r="122" spans="1:15">
      <c r="A122" s="1" t="s">
        <v>41</v>
      </c>
      <c r="B122" s="1"/>
      <c r="C122" s="1"/>
      <c r="D122" s="1"/>
      <c r="E122" s="1"/>
      <c r="F122" s="10">
        <v>0.15340000000000001</v>
      </c>
      <c r="G122" s="1"/>
      <c r="H122" s="10"/>
      <c r="I122" s="1"/>
      <c r="J122" s="8" t="s">
        <v>14</v>
      </c>
      <c r="K122" s="1"/>
      <c r="L122" s="1"/>
      <c r="M122" s="10">
        <f>SUM(F122:J122)</f>
        <v>0.15340000000000001</v>
      </c>
      <c r="N122" s="1"/>
      <c r="O122" s="1" t="s">
        <v>18</v>
      </c>
    </row>
    <row r="123" spans="1:15">
      <c r="A123" s="1" t="s">
        <v>42</v>
      </c>
      <c r="B123" s="1"/>
      <c r="C123" s="1"/>
      <c r="D123" s="1"/>
      <c r="E123" s="1"/>
      <c r="F123" s="10">
        <v>9.1329999999999995E-2</v>
      </c>
      <c r="G123" s="1"/>
      <c r="H123" s="10"/>
      <c r="I123" s="1"/>
      <c r="J123" s="8" t="s">
        <v>14</v>
      </c>
      <c r="K123" s="1"/>
      <c r="L123" s="1"/>
      <c r="M123" s="10">
        <f>SUM(F123:J123)</f>
        <v>9.1329999999999995E-2</v>
      </c>
      <c r="N123" s="1"/>
      <c r="O123" s="1" t="s">
        <v>18</v>
      </c>
    </row>
    <row r="124" spans="1:15">
      <c r="A124" s="1"/>
      <c r="B124" s="1"/>
      <c r="C124" s="1"/>
      <c r="D124" s="1"/>
      <c r="E124" s="1"/>
      <c r="F124" s="10"/>
      <c r="G124" s="1"/>
      <c r="H124" s="1"/>
      <c r="I124" s="1"/>
      <c r="J124" s="8"/>
      <c r="K124" s="1"/>
      <c r="L124" s="1"/>
      <c r="M124" s="10"/>
      <c r="N124" s="1"/>
      <c r="O124" s="1"/>
    </row>
    <row r="125" spans="1: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0"/>
      <c r="N125" s="1"/>
      <c r="O125" s="1"/>
    </row>
    <row r="126" spans="1:15">
      <c r="A126" s="1" t="s">
        <v>38</v>
      </c>
      <c r="B126" s="1"/>
      <c r="C126" s="1"/>
      <c r="D126" s="1"/>
      <c r="E126" s="1"/>
      <c r="F126" s="8" t="s">
        <v>14</v>
      </c>
      <c r="G126" s="1"/>
      <c r="H126" s="1"/>
      <c r="I126" s="1"/>
      <c r="J126" s="10">
        <f>J109</f>
        <v>0.45607999999999999</v>
      </c>
      <c r="K126" s="1"/>
      <c r="L126" s="1"/>
      <c r="M126" s="10">
        <f>SUM(F126:J126)</f>
        <v>0.45607999999999999</v>
      </c>
      <c r="N126" s="1"/>
      <c r="O126" s="1" t="s">
        <v>18</v>
      </c>
    </row>
    <row r="127" spans="1: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 t="s">
        <v>128</v>
      </c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1" t="str">
        <f>+A82</f>
        <v>FILED 03-29-22</v>
      </c>
      <c r="B130" s="1"/>
      <c r="C130" s="1"/>
      <c r="D130" s="1"/>
      <c r="E130" s="1"/>
      <c r="F130" s="1" t="s">
        <v>130</v>
      </c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>
      <c r="A136" s="4"/>
      <c r="B136" s="4"/>
      <c r="C136" s="4"/>
      <c r="D136" s="4"/>
      <c r="E136" s="4"/>
      <c r="F136" s="27"/>
      <c r="G136" s="4"/>
      <c r="H136" s="4"/>
      <c r="I136" s="4"/>
      <c r="J136" s="4"/>
      <c r="K136" s="4"/>
      <c r="L136" s="4"/>
      <c r="M136" s="4"/>
      <c r="N136" s="4"/>
      <c r="O136" s="4"/>
    </row>
    <row r="137" spans="1:15">
      <c r="A137" s="4"/>
      <c r="B137" s="4"/>
      <c r="C137" s="4"/>
      <c r="D137" s="4"/>
      <c r="E137" s="27" t="s">
        <v>43</v>
      </c>
      <c r="F137" s="27"/>
      <c r="G137" s="4"/>
      <c r="H137" s="4"/>
      <c r="I137" s="4"/>
      <c r="J137" s="4"/>
      <c r="K137" s="4"/>
      <c r="L137" s="4"/>
      <c r="M137" s="4"/>
      <c r="N137" s="4"/>
      <c r="O137" s="25" t="s">
        <v>83</v>
      </c>
    </row>
    <row r="138" spans="1:15">
      <c r="A138" s="23" t="s">
        <v>0</v>
      </c>
      <c r="B138" s="23"/>
      <c r="C138" s="23"/>
      <c r="D138" s="23"/>
      <c r="E138" s="23"/>
      <c r="F138" s="23"/>
      <c r="G138" s="23"/>
      <c r="H138" s="23"/>
      <c r="I138" s="25"/>
      <c r="J138" s="25"/>
      <c r="K138" s="25"/>
      <c r="L138" s="25"/>
      <c r="M138" s="25"/>
      <c r="N138" s="25"/>
      <c r="O138" s="25"/>
    </row>
    <row r="139" spans="1:15">
      <c r="A139" s="23" t="s">
        <v>1</v>
      </c>
      <c r="B139" s="23"/>
      <c r="C139" s="23"/>
      <c r="D139" s="23"/>
      <c r="E139" s="23"/>
      <c r="F139" s="23"/>
      <c r="G139" s="23"/>
      <c r="H139" s="23"/>
      <c r="I139" s="25"/>
      <c r="J139" s="25"/>
      <c r="K139" s="25"/>
      <c r="L139" s="25"/>
      <c r="M139" s="25"/>
      <c r="N139" s="25"/>
      <c r="O139" s="25"/>
    </row>
    <row r="140" spans="1:15">
      <c r="A140" s="26" t="str">
        <f>+A5</f>
        <v xml:space="preserve">            APRIL 2022 </v>
      </c>
      <c r="B140" s="23"/>
      <c r="C140" s="23"/>
      <c r="D140" s="23"/>
      <c r="E140" s="23"/>
      <c r="F140" s="23"/>
      <c r="G140" s="23"/>
      <c r="H140" s="23"/>
      <c r="I140" s="25"/>
      <c r="J140" s="25"/>
      <c r="K140" s="25"/>
      <c r="L140" s="25"/>
      <c r="M140" s="25"/>
      <c r="N140" s="25"/>
      <c r="O140" s="25"/>
    </row>
    <row r="141" spans="1:15" ht="21" thickBot="1">
      <c r="A141" s="23"/>
      <c r="B141" s="23"/>
      <c r="C141" s="23"/>
      <c r="D141" s="23"/>
      <c r="E141" s="23"/>
      <c r="F141" s="23"/>
      <c r="G141" s="23"/>
      <c r="H141" s="23"/>
      <c r="I141" s="25"/>
      <c r="J141" s="25"/>
      <c r="K141" s="25"/>
      <c r="L141" s="25"/>
      <c r="M141" s="25"/>
      <c r="N141" s="25"/>
      <c r="O141" s="25"/>
    </row>
    <row r="142" spans="1:15">
      <c r="A142" s="29"/>
      <c r="B142" s="29"/>
      <c r="C142" s="29"/>
      <c r="D142" s="29"/>
      <c r="E142" s="29"/>
      <c r="F142" s="29"/>
      <c r="G142" s="29"/>
      <c r="H142" s="29"/>
      <c r="I142" s="30"/>
      <c r="J142" s="30"/>
      <c r="K142" s="30"/>
      <c r="L142" s="30"/>
      <c r="M142" s="30"/>
      <c r="N142" s="30"/>
      <c r="O142" s="30"/>
    </row>
    <row r="143" spans="1: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>
      <c r="A144" s="4"/>
      <c r="B144" s="4"/>
      <c r="C144" s="4"/>
      <c r="D144" s="4"/>
      <c r="E144" s="4"/>
      <c r="F144" s="28"/>
      <c r="G144" s="4"/>
      <c r="H144" s="28"/>
      <c r="I144" s="4"/>
      <c r="J144" s="28"/>
      <c r="K144" s="4"/>
      <c r="L144" s="4"/>
      <c r="M144" s="28"/>
      <c r="N144" s="25"/>
      <c r="O144" s="25"/>
    </row>
    <row r="145" spans="1:15">
      <c r="A145" s="4" t="s">
        <v>62</v>
      </c>
      <c r="B145" s="4"/>
      <c r="C145" s="4"/>
      <c r="D145" s="4"/>
      <c r="E145" s="4"/>
      <c r="F145" s="4"/>
      <c r="G145" s="4"/>
      <c r="H145" s="28"/>
      <c r="I145" s="4"/>
      <c r="J145" s="4"/>
      <c r="K145" s="4"/>
      <c r="L145" s="4"/>
      <c r="M145" s="4"/>
      <c r="N145" s="4"/>
      <c r="O145" s="4"/>
    </row>
    <row r="146" spans="1:15">
      <c r="A146" s="4"/>
      <c r="B146" s="4"/>
      <c r="C146" s="4"/>
      <c r="D146" s="4"/>
      <c r="E146" s="4"/>
      <c r="F146" s="28"/>
      <c r="G146" s="4"/>
      <c r="H146" s="28"/>
      <c r="I146" s="4"/>
      <c r="J146" s="31"/>
      <c r="K146" s="4"/>
      <c r="L146" s="4"/>
      <c r="M146" s="4"/>
      <c r="N146" s="4"/>
      <c r="O146" s="4"/>
    </row>
    <row r="147" spans="1:15">
      <c r="A147" s="4" t="s">
        <v>80</v>
      </c>
      <c r="B147" s="4"/>
      <c r="C147" s="4"/>
      <c r="D147" s="4"/>
      <c r="E147" s="4"/>
      <c r="F147" s="32"/>
      <c r="G147" s="4"/>
      <c r="H147" s="32"/>
      <c r="I147" s="4"/>
      <c r="J147" s="32"/>
      <c r="K147" s="4"/>
      <c r="L147" s="4"/>
      <c r="M147" s="32"/>
      <c r="N147" s="4"/>
      <c r="O147" s="4"/>
    </row>
    <row r="148" spans="1:15">
      <c r="A148" s="4" t="s">
        <v>63</v>
      </c>
      <c r="B148" s="4"/>
      <c r="C148" s="4"/>
      <c r="D148" s="4"/>
      <c r="E148" s="4"/>
      <c r="F148" s="4"/>
      <c r="G148" s="4"/>
      <c r="H148" s="9">
        <v>772.45</v>
      </c>
      <c r="I148" s="4" t="s">
        <v>15</v>
      </c>
      <c r="J148" s="4"/>
      <c r="K148" s="4"/>
      <c r="L148" s="4"/>
      <c r="M148" s="4"/>
      <c r="N148" s="4"/>
      <c r="O148" s="4"/>
    </row>
    <row r="149" spans="1:15">
      <c r="A149" s="24" t="s">
        <v>64</v>
      </c>
      <c r="H149" s="9">
        <v>772.45</v>
      </c>
      <c r="I149" s="24" t="s">
        <v>15</v>
      </c>
    </row>
    <row r="150" spans="1:15">
      <c r="A150" s="24" t="s">
        <v>65</v>
      </c>
      <c r="H150" s="9">
        <v>772.45</v>
      </c>
      <c r="I150" s="24" t="s">
        <v>15</v>
      </c>
    </row>
    <row r="152" spans="1:15">
      <c r="A152" s="24" t="s">
        <v>37</v>
      </c>
    </row>
    <row r="153" spans="1:15">
      <c r="A153" s="24" t="s">
        <v>63</v>
      </c>
      <c r="H153" s="10">
        <v>6.472E-2</v>
      </c>
      <c r="I153" s="24" t="s">
        <v>18</v>
      </c>
    </row>
    <row r="154" spans="1:15">
      <c r="A154" s="24" t="s">
        <v>64</v>
      </c>
      <c r="H154" s="10">
        <v>4.514E-2</v>
      </c>
      <c r="I154" s="24" t="s">
        <v>18</v>
      </c>
    </row>
    <row r="155" spans="1:15">
      <c r="A155" s="24" t="s">
        <v>65</v>
      </c>
      <c r="H155" s="10">
        <v>3.9809999999999998E-2</v>
      </c>
      <c r="I155" s="24" t="s">
        <v>18</v>
      </c>
    </row>
    <row r="157" spans="1:15">
      <c r="A157" s="24" t="s">
        <v>66</v>
      </c>
    </row>
    <row r="158" spans="1:15">
      <c r="A158" s="24" t="s">
        <v>67</v>
      </c>
      <c r="H158" s="51">
        <v>0.47</v>
      </c>
      <c r="I158" s="24" t="s">
        <v>18</v>
      </c>
    </row>
    <row r="159" spans="1:15">
      <c r="A159" s="24" t="s">
        <v>68</v>
      </c>
      <c r="H159" s="51">
        <v>0.47</v>
      </c>
      <c r="I159" s="24" t="s">
        <v>18</v>
      </c>
    </row>
    <row r="160" spans="1:15">
      <c r="A160" s="24" t="s">
        <v>69</v>
      </c>
      <c r="H160" s="51">
        <v>0.47</v>
      </c>
      <c r="I160" s="24" t="s">
        <v>18</v>
      </c>
    </row>
    <row r="161" spans="1:15">
      <c r="A161" s="24" t="s">
        <v>70</v>
      </c>
      <c r="H161" s="51">
        <v>0.47</v>
      </c>
      <c r="I161" s="24" t="s">
        <v>18</v>
      </c>
    </row>
    <row r="162" spans="1:15">
      <c r="A162" s="24" t="s">
        <v>71</v>
      </c>
      <c r="H162" s="51">
        <v>0.47</v>
      </c>
      <c r="I162" s="24" t="s">
        <v>18</v>
      </c>
    </row>
    <row r="163" spans="1:15">
      <c r="A163" s="24" t="s">
        <v>72</v>
      </c>
      <c r="H163" s="51">
        <v>0.47</v>
      </c>
      <c r="I163" s="24" t="s">
        <v>18</v>
      </c>
    </row>
    <row r="167" spans="1:15">
      <c r="E167" s="24" t="s">
        <v>125</v>
      </c>
    </row>
    <row r="168" spans="1:15">
      <c r="A168" s="24" t="s">
        <v>124</v>
      </c>
      <c r="E168" s="24" t="s">
        <v>126</v>
      </c>
    </row>
    <row r="175" spans="1:15">
      <c r="A175" s="2" t="s">
        <v>43</v>
      </c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 t="s">
        <v>44</v>
      </c>
    </row>
    <row r="176" spans="1:15">
      <c r="A176" s="2" t="s">
        <v>0</v>
      </c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</row>
    <row r="177" spans="1:15">
      <c r="A177" s="2" t="s">
        <v>1</v>
      </c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</row>
    <row r="178" spans="1:15" ht="21" thickBot="1">
      <c r="A178" s="52" t="str">
        <f>+A5</f>
        <v xml:space="preserve">            APRIL 2022 </v>
      </c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</row>
    <row r="179" spans="1:15">
      <c r="A179" s="16"/>
      <c r="B179" s="16"/>
      <c r="C179" s="16"/>
      <c r="D179" s="16"/>
      <c r="E179" s="16"/>
      <c r="F179" s="16"/>
      <c r="G179" s="16"/>
      <c r="H179" s="16"/>
      <c r="I179" s="17"/>
      <c r="J179" s="17"/>
      <c r="K179" s="17"/>
      <c r="L179" s="17"/>
      <c r="M179" s="17"/>
      <c r="N179" s="17"/>
      <c r="O179" s="17"/>
    </row>
    <row r="180" spans="1: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1"/>
      <c r="B181" s="1"/>
      <c r="C181" s="1"/>
      <c r="D181" s="1"/>
      <c r="E181" s="1"/>
      <c r="F181" s="8" t="s">
        <v>3</v>
      </c>
      <c r="G181" s="1"/>
      <c r="H181" s="8" t="s">
        <v>5</v>
      </c>
      <c r="I181" s="1"/>
      <c r="J181" s="8" t="s">
        <v>45</v>
      </c>
      <c r="K181" s="1"/>
      <c r="L181" s="1"/>
      <c r="M181" s="8" t="s">
        <v>46</v>
      </c>
      <c r="N181" s="5"/>
      <c r="O181" s="5"/>
    </row>
    <row r="182" spans="1:15">
      <c r="A182" s="1"/>
      <c r="B182" s="1"/>
      <c r="C182" s="1"/>
      <c r="D182" s="1"/>
      <c r="E182" s="1"/>
      <c r="F182" s="1"/>
      <c r="G182" s="1"/>
      <c r="H182" s="8" t="s">
        <v>47</v>
      </c>
      <c r="I182" s="1"/>
      <c r="J182" s="1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8" t="s">
        <v>86</v>
      </c>
      <c r="G183" s="1"/>
      <c r="H183" s="8" t="s">
        <v>87</v>
      </c>
      <c r="I183" s="1"/>
      <c r="J183" s="18"/>
      <c r="K183" s="1"/>
      <c r="L183" s="1"/>
      <c r="M183" s="1"/>
      <c r="N183" s="1"/>
      <c r="O183" s="1"/>
    </row>
    <row r="184" spans="1:15">
      <c r="A184" s="1"/>
      <c r="B184" s="1"/>
      <c r="C184" s="1"/>
      <c r="D184" s="1"/>
      <c r="E184" s="1"/>
      <c r="F184" s="21" t="s">
        <v>88</v>
      </c>
      <c r="G184" s="1"/>
      <c r="H184" s="21" t="s">
        <v>88</v>
      </c>
      <c r="I184" s="1"/>
      <c r="J184" s="21" t="s">
        <v>10</v>
      </c>
      <c r="K184" s="1"/>
      <c r="L184" s="1"/>
      <c r="M184" s="21" t="s">
        <v>11</v>
      </c>
      <c r="N184" s="1"/>
      <c r="O184" s="1"/>
    </row>
    <row r="185" spans="1:15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>
      <c r="A186" s="7" t="s">
        <v>48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1" t="s">
        <v>13</v>
      </c>
      <c r="B188" s="1"/>
      <c r="C188" s="1"/>
      <c r="D188" s="1"/>
      <c r="E188" s="9"/>
      <c r="F188" s="9">
        <v>23.77</v>
      </c>
      <c r="G188" s="9"/>
      <c r="H188" s="19" t="s">
        <v>14</v>
      </c>
      <c r="I188" s="1"/>
      <c r="J188" s="19" t="s">
        <v>14</v>
      </c>
      <c r="K188" s="1"/>
      <c r="L188" s="1"/>
      <c r="M188" s="9">
        <v>23.77</v>
      </c>
      <c r="N188" s="1" t="s">
        <v>15</v>
      </c>
      <c r="O188" s="1"/>
    </row>
    <row r="189" spans="1: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1" t="s">
        <v>49</v>
      </c>
      <c r="B190" s="1"/>
      <c r="C190" s="1"/>
      <c r="D190" s="1"/>
      <c r="E190" s="11"/>
      <c r="F190" s="10">
        <v>0.36063000000000001</v>
      </c>
      <c r="G190" s="10"/>
      <c r="H190" s="10">
        <v>0.33307999999999999</v>
      </c>
      <c r="I190" s="10"/>
      <c r="J190" s="10">
        <v>0.50792000000000004</v>
      </c>
      <c r="K190" s="1"/>
      <c r="L190" s="1"/>
      <c r="M190" s="10">
        <f>SUM(F190:J190)</f>
        <v>1.2016300000000002</v>
      </c>
      <c r="N190" s="1" t="s">
        <v>18</v>
      </c>
      <c r="O190" s="1"/>
    </row>
    <row r="191" spans="1:15">
      <c r="A191" s="1"/>
      <c r="B191" s="1"/>
      <c r="C191" s="1"/>
      <c r="D191" s="1"/>
      <c r="E191" s="1"/>
      <c r="F191" s="10"/>
      <c r="G191" s="10"/>
      <c r="H191" s="1"/>
      <c r="I191" s="1"/>
      <c r="J191" s="10"/>
      <c r="K191" s="10"/>
      <c r="L191" s="1"/>
      <c r="M191" s="10"/>
      <c r="N191" s="10"/>
      <c r="O191" s="1"/>
    </row>
    <row r="192" spans="1:15">
      <c r="A192" s="1" t="s">
        <v>50</v>
      </c>
      <c r="B192" s="1"/>
      <c r="C192" s="1"/>
      <c r="D192" s="1"/>
      <c r="E192" s="1"/>
      <c r="F192" s="10"/>
      <c r="G192" s="10"/>
      <c r="H192" s="1"/>
      <c r="I192" s="1"/>
      <c r="J192" s="10"/>
      <c r="K192" s="10"/>
      <c r="L192" s="1"/>
      <c r="M192" s="9">
        <f>ROUND(M190*1.2667,2)</f>
        <v>1.52</v>
      </c>
      <c r="N192" s="1" t="s">
        <v>51</v>
      </c>
      <c r="O192" s="1"/>
    </row>
    <row r="193" spans="1: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0"/>
      <c r="L193" s="1"/>
      <c r="M193" s="1"/>
      <c r="N193" s="10"/>
      <c r="O193" s="1"/>
    </row>
    <row r="194" spans="1:15">
      <c r="A194" s="1" t="s">
        <v>52</v>
      </c>
      <c r="B194" s="1"/>
      <c r="C194" s="1"/>
      <c r="D194" s="1"/>
      <c r="E194" s="1"/>
      <c r="F194" s="1"/>
      <c r="G194" s="1"/>
      <c r="H194" s="1"/>
      <c r="I194" s="1"/>
      <c r="J194" s="1"/>
      <c r="K194" s="10"/>
      <c r="L194" s="1"/>
      <c r="M194" s="20">
        <v>1.2E-2</v>
      </c>
      <c r="N194" s="1" t="s">
        <v>15</v>
      </c>
      <c r="O194" s="1"/>
    </row>
    <row r="195" spans="1: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>
      <c r="A197" s="7" t="s">
        <v>53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>
      <c r="A199" s="1" t="s">
        <v>13</v>
      </c>
      <c r="B199" s="1"/>
      <c r="C199" s="1"/>
      <c r="D199" s="1"/>
      <c r="E199" s="9"/>
      <c r="F199" s="9">
        <v>23.77</v>
      </c>
      <c r="G199" s="1"/>
      <c r="H199" s="19" t="s">
        <v>14</v>
      </c>
      <c r="I199" s="1"/>
      <c r="J199" s="19" t="s">
        <v>14</v>
      </c>
      <c r="K199" s="1"/>
      <c r="L199" s="1"/>
      <c r="M199" s="9">
        <v>23.77</v>
      </c>
      <c r="N199" s="1" t="s">
        <v>15</v>
      </c>
      <c r="O199" s="1"/>
    </row>
    <row r="200" spans="1: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0"/>
      <c r="L200" s="1"/>
      <c r="M200" s="1"/>
      <c r="N200" s="10"/>
      <c r="O200" s="1"/>
    </row>
    <row r="201" spans="1:15">
      <c r="A201" s="1" t="s">
        <v>49</v>
      </c>
      <c r="B201" s="1"/>
      <c r="C201" s="1"/>
      <c r="D201" s="1"/>
      <c r="E201" s="11"/>
      <c r="F201" s="10">
        <v>7.5910000000000005E-2</v>
      </c>
      <c r="G201" s="10"/>
      <c r="H201" s="19" t="s">
        <v>14</v>
      </c>
      <c r="I201" s="1"/>
      <c r="J201" s="10">
        <f>+J190</f>
        <v>0.50792000000000004</v>
      </c>
      <c r="K201" s="1"/>
      <c r="L201" s="1"/>
      <c r="M201" s="10">
        <f>SUM(F201:J201)</f>
        <v>0.58383000000000007</v>
      </c>
      <c r="N201" s="1" t="s">
        <v>18</v>
      </c>
      <c r="O201" s="1"/>
    </row>
    <row r="202" spans="1:15">
      <c r="A202" s="1"/>
      <c r="B202" s="1"/>
      <c r="C202" s="1"/>
      <c r="D202" s="1"/>
      <c r="E202" s="10"/>
      <c r="F202" s="10"/>
      <c r="G202" s="10"/>
      <c r="H202" s="1"/>
      <c r="I202" s="1"/>
      <c r="J202" s="10"/>
      <c r="K202" s="1"/>
      <c r="L202" s="1"/>
      <c r="M202" s="10"/>
      <c r="N202" s="1"/>
      <c r="O202" s="10"/>
    </row>
    <row r="203" spans="1:15">
      <c r="A203" s="1" t="s">
        <v>50</v>
      </c>
      <c r="B203" s="1"/>
      <c r="C203" s="1"/>
      <c r="D203" s="1"/>
      <c r="E203" s="1"/>
      <c r="F203" s="10"/>
      <c r="G203" s="10"/>
      <c r="H203" s="1"/>
      <c r="I203" s="1"/>
      <c r="J203" s="10"/>
      <c r="K203" s="10"/>
      <c r="L203" s="1"/>
      <c r="M203" s="9">
        <f>ROUND(M201*1.2667,2)</f>
        <v>0.74</v>
      </c>
      <c r="N203" s="1" t="s">
        <v>51</v>
      </c>
      <c r="O203" s="1"/>
    </row>
    <row r="204" spans="1: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>
      <c r="A207" s="7" t="s">
        <v>54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1" t="s">
        <v>13</v>
      </c>
      <c r="B209" s="1"/>
      <c r="C209" s="1"/>
      <c r="D209" s="1"/>
      <c r="E209" s="9"/>
      <c r="F209" s="9">
        <v>392.17</v>
      </c>
      <c r="G209" s="1"/>
      <c r="H209" s="19" t="s">
        <v>14</v>
      </c>
      <c r="I209" s="1"/>
      <c r="J209" s="19" t="s">
        <v>14</v>
      </c>
      <c r="K209" s="1"/>
      <c r="L209" s="1"/>
      <c r="M209" s="9">
        <v>392.17</v>
      </c>
      <c r="N209" s="1" t="s">
        <v>15</v>
      </c>
      <c r="O209" s="1"/>
    </row>
    <row r="210" spans="1: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>
      <c r="A211" s="1" t="s">
        <v>55</v>
      </c>
      <c r="B211" s="1"/>
      <c r="C211" s="1"/>
      <c r="D211" s="1"/>
      <c r="E211" s="1"/>
      <c r="F211" s="10">
        <v>7.6770000000000005E-2</v>
      </c>
      <c r="G211" s="1"/>
      <c r="H211" s="10">
        <v>0.33307999999999999</v>
      </c>
      <c r="I211" s="1"/>
      <c r="J211" s="10">
        <v>5.1839999999999997E-2</v>
      </c>
      <c r="K211" s="1"/>
      <c r="L211" s="1"/>
      <c r="M211" s="10">
        <v>0.46168999999999999</v>
      </c>
      <c r="N211" s="1" t="s">
        <v>18</v>
      </c>
      <c r="O211" s="1"/>
    </row>
    <row r="212" spans="1: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>
      <c r="A213" s="1" t="s">
        <v>49</v>
      </c>
      <c r="B213" s="1"/>
      <c r="C213" s="1"/>
      <c r="D213" s="1"/>
      <c r="E213" s="11"/>
      <c r="F213" s="1"/>
      <c r="G213" s="10"/>
      <c r="H213" s="1"/>
      <c r="I213" s="1"/>
      <c r="J213" s="10">
        <f>+J126</f>
        <v>0.45607999999999999</v>
      </c>
      <c r="K213" s="1"/>
      <c r="L213" s="1"/>
      <c r="M213" s="10">
        <f>+J213</f>
        <v>0.45607999999999999</v>
      </c>
      <c r="N213" s="1" t="s">
        <v>18</v>
      </c>
      <c r="O213" s="1"/>
    </row>
    <row r="214" spans="1:15">
      <c r="A214" s="1"/>
      <c r="B214" s="1"/>
      <c r="C214" s="1"/>
      <c r="D214" s="1"/>
      <c r="E214" s="1"/>
      <c r="F214" s="10"/>
      <c r="G214" s="10"/>
      <c r="H214" s="1"/>
      <c r="I214" s="1"/>
      <c r="J214" s="10"/>
      <c r="K214" s="10"/>
      <c r="L214" s="1"/>
      <c r="M214" s="10"/>
      <c r="N214" s="10"/>
      <c r="O214" s="1"/>
    </row>
    <row r="215" spans="1:15">
      <c r="A215" s="1" t="s">
        <v>56</v>
      </c>
      <c r="B215" s="1"/>
      <c r="C215" s="1"/>
      <c r="D215" s="1"/>
      <c r="E215" s="1"/>
      <c r="F215" s="10"/>
      <c r="G215" s="10"/>
      <c r="H215" s="1"/>
      <c r="I215" s="1"/>
      <c r="J215" s="10"/>
      <c r="K215" s="10"/>
      <c r="L215" s="1"/>
      <c r="M215" s="9">
        <f>ROUND((M211+M213)*1.2667,2)</f>
        <v>1.1599999999999999</v>
      </c>
      <c r="N215" s="1" t="s">
        <v>51</v>
      </c>
      <c r="O215" s="1"/>
    </row>
    <row r="216" spans="1: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0"/>
      <c r="L216" s="1"/>
      <c r="M216" s="1"/>
      <c r="N216" s="10"/>
      <c r="O216" s="1"/>
    </row>
    <row r="217" spans="1:15">
      <c r="A217" s="1" t="s">
        <v>52</v>
      </c>
      <c r="B217" s="1"/>
      <c r="C217" s="1"/>
      <c r="D217" s="1"/>
      <c r="E217" s="1"/>
      <c r="F217" s="1"/>
      <c r="G217" s="1"/>
      <c r="H217" s="1"/>
      <c r="I217" s="1"/>
      <c r="J217" s="1"/>
      <c r="K217" s="10"/>
      <c r="L217" s="1"/>
      <c r="M217" s="20">
        <v>1.2E-2</v>
      </c>
      <c r="N217" s="1" t="s">
        <v>15</v>
      </c>
      <c r="O217" s="1"/>
    </row>
    <row r="218" spans="1: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>
      <c r="A220" s="7" t="s">
        <v>57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>
      <c r="A222" s="1" t="s">
        <v>13</v>
      </c>
      <c r="B222" s="1"/>
      <c r="C222" s="1"/>
      <c r="D222" s="1"/>
      <c r="E222" s="9"/>
      <c r="F222" s="9">
        <v>392.17</v>
      </c>
      <c r="G222" s="1"/>
      <c r="H222" s="19" t="s">
        <v>14</v>
      </c>
      <c r="I222" s="1"/>
      <c r="J222" s="19" t="s">
        <v>14</v>
      </c>
      <c r="K222" s="1"/>
      <c r="L222" s="1"/>
      <c r="M222" s="9">
        <v>392.17</v>
      </c>
      <c r="N222" s="1" t="s">
        <v>15</v>
      </c>
      <c r="O222" s="1"/>
    </row>
    <row r="223" spans="1: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0"/>
      <c r="L223" s="1"/>
      <c r="M223" s="1"/>
      <c r="N223" s="10"/>
      <c r="O223" s="1"/>
    </row>
    <row r="224" spans="1:15">
      <c r="A224" s="1" t="s">
        <v>55</v>
      </c>
      <c r="B224" s="1"/>
      <c r="C224" s="1"/>
      <c r="D224" s="1"/>
      <c r="E224" s="1"/>
      <c r="F224" s="10">
        <v>7.6770000000000005E-2</v>
      </c>
      <c r="G224" s="1"/>
      <c r="H224" s="19" t="s">
        <v>14</v>
      </c>
      <c r="I224" s="1"/>
      <c r="J224" s="10">
        <v>5.1839999999999997E-2</v>
      </c>
      <c r="K224" s="10"/>
      <c r="L224" s="1"/>
      <c r="M224" s="10">
        <f>(F224+J224)</f>
        <v>0.12861</v>
      </c>
      <c r="N224" s="1" t="s">
        <v>18</v>
      </c>
      <c r="O224" s="1"/>
    </row>
    <row r="225" spans="1: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0"/>
      <c r="L225" s="1"/>
      <c r="M225" s="1"/>
      <c r="N225" s="10"/>
      <c r="O225" s="1"/>
    </row>
    <row r="226" spans="1:15">
      <c r="A226" s="1" t="s">
        <v>49</v>
      </c>
      <c r="B226" s="1"/>
      <c r="C226" s="1"/>
      <c r="D226" s="1"/>
      <c r="E226" s="11"/>
      <c r="F226" s="10"/>
      <c r="G226" s="10"/>
      <c r="H226" s="19" t="s">
        <v>14</v>
      </c>
      <c r="I226" s="1"/>
      <c r="J226" s="10">
        <f>+J213</f>
        <v>0.45607999999999999</v>
      </c>
      <c r="K226" s="1"/>
      <c r="L226" s="1"/>
      <c r="M226" s="10">
        <f>SUM(F226:J226)</f>
        <v>0.45607999999999999</v>
      </c>
      <c r="N226" s="1" t="s">
        <v>18</v>
      </c>
      <c r="O226" s="1"/>
    </row>
    <row r="227" spans="1:15">
      <c r="A227" s="1"/>
      <c r="B227" s="1"/>
      <c r="C227" s="1"/>
      <c r="D227" s="1"/>
      <c r="E227" s="10"/>
      <c r="F227" s="10"/>
      <c r="G227" s="10"/>
      <c r="H227" s="1"/>
      <c r="I227" s="1"/>
      <c r="J227" s="10"/>
      <c r="K227" s="1"/>
      <c r="L227" s="1"/>
      <c r="M227" s="10"/>
      <c r="N227" s="1"/>
      <c r="O227" s="10"/>
    </row>
    <row r="228" spans="1:15">
      <c r="A228" s="1" t="s">
        <v>56</v>
      </c>
      <c r="B228" s="1"/>
      <c r="C228" s="1"/>
      <c r="D228" s="1"/>
      <c r="E228" s="1"/>
      <c r="F228" s="10"/>
      <c r="G228" s="10"/>
      <c r="H228" s="1"/>
      <c r="I228" s="1"/>
      <c r="J228" s="10"/>
      <c r="K228" s="10"/>
      <c r="L228" s="1"/>
      <c r="M228" s="9">
        <f>ROUND((M224+M226)*1.2667,2)</f>
        <v>0.74</v>
      </c>
      <c r="N228" s="1" t="s">
        <v>51</v>
      </c>
      <c r="O228" s="1"/>
    </row>
    <row r="229" spans="1: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1" t="s">
        <v>58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22" t="s">
        <v>78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22" t="s">
        <v>59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22" t="s">
        <v>79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22"/>
      <c r="B239" s="1"/>
      <c r="C239" s="1"/>
      <c r="D239" s="1"/>
      <c r="E239" s="1"/>
      <c r="F239" s="1" t="str">
        <f>+F129</f>
        <v xml:space="preserve">This Filing Effective for the Billing Month of April 2022 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4" t="str">
        <f>+A130</f>
        <v>FILED 03-29-22</v>
      </c>
      <c r="B240" s="1"/>
      <c r="C240" s="1"/>
      <c r="D240" s="1"/>
      <c r="E240" s="1"/>
      <c r="F240" s="1" t="str">
        <f>+F130</f>
        <v>Superseding Filing Effective for the Billing of March 2021</v>
      </c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</row>
    <row r="246" spans="1:15" ht="24.75">
      <c r="A246" s="1"/>
      <c r="B246" s="1"/>
      <c r="C246" s="1"/>
      <c r="D246" s="1"/>
      <c r="E246" s="1"/>
      <c r="F246" s="15"/>
      <c r="G246" s="1"/>
      <c r="H246" s="1"/>
      <c r="I246" s="1"/>
      <c r="J246" s="1"/>
      <c r="K246" s="1"/>
      <c r="L246" s="1"/>
      <c r="M246" s="1"/>
      <c r="N246" s="1"/>
      <c r="O246" s="1"/>
    </row>
    <row r="247" spans="1:15">
      <c r="A247" s="1"/>
      <c r="B247" s="1"/>
      <c r="C247" s="1"/>
      <c r="D247" s="1"/>
      <c r="E247" s="1"/>
      <c r="F247" s="7"/>
      <c r="G247" s="1"/>
      <c r="H247" s="1"/>
      <c r="I247" s="1"/>
      <c r="J247" s="1"/>
      <c r="K247" s="1"/>
      <c r="L247" s="1"/>
      <c r="M247" s="1"/>
      <c r="N247" s="1"/>
      <c r="O247" s="5" t="s">
        <v>60</v>
      </c>
    </row>
    <row r="248" spans="1:15">
      <c r="A248" s="2" t="s">
        <v>31</v>
      </c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</row>
    <row r="249" spans="1:15">
      <c r="A249" s="2" t="s">
        <v>0</v>
      </c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</row>
    <row r="250" spans="1:15">
      <c r="A250" s="2" t="s">
        <v>1</v>
      </c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</row>
    <row r="251" spans="1:15" ht="21" thickBot="1">
      <c r="A251" s="2" t="str">
        <f>+A178</f>
        <v xml:space="preserve">            APRIL 2022 </v>
      </c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</row>
    <row r="252" spans="1:15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7"/>
      <c r="L252" s="17"/>
      <c r="M252" s="17"/>
      <c r="N252" s="17"/>
      <c r="O252" s="17"/>
    </row>
    <row r="253" spans="1: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>
      <c r="A254" s="1"/>
      <c r="B254" s="1"/>
      <c r="C254" s="1"/>
      <c r="D254" s="1"/>
      <c r="E254" s="1"/>
      <c r="F254" s="8" t="s">
        <v>3</v>
      </c>
      <c r="G254" s="1"/>
      <c r="H254" s="1"/>
      <c r="I254" s="1"/>
      <c r="J254" s="8" t="s">
        <v>5</v>
      </c>
      <c r="K254" s="1"/>
      <c r="L254" s="1"/>
      <c r="M254" s="8" t="s">
        <v>6</v>
      </c>
      <c r="N254" s="5"/>
      <c r="O254" s="5"/>
    </row>
    <row r="255" spans="1:15">
      <c r="A255" s="1"/>
      <c r="B255" s="1"/>
      <c r="C255" s="1"/>
      <c r="D255" s="1"/>
      <c r="E255" s="1"/>
      <c r="F255" s="8" t="s">
        <v>7</v>
      </c>
      <c r="G255" s="1"/>
      <c r="H255" s="1"/>
      <c r="I255" s="1"/>
      <c r="J255" s="8" t="s">
        <v>33</v>
      </c>
      <c r="K255" s="1"/>
      <c r="L255" s="1"/>
      <c r="M255" s="8" t="s">
        <v>11</v>
      </c>
      <c r="N255" s="1"/>
      <c r="O255" s="1"/>
    </row>
    <row r="256" spans="1:15">
      <c r="A256" s="1"/>
      <c r="B256" s="1"/>
      <c r="C256" s="1"/>
      <c r="D256" s="1"/>
      <c r="E256" s="1"/>
      <c r="F256" s="1"/>
      <c r="G256" s="1"/>
      <c r="H256" s="1"/>
      <c r="I256" s="1"/>
      <c r="J256" s="18"/>
      <c r="K256" s="1"/>
      <c r="L256" s="1"/>
      <c r="M256" s="1"/>
      <c r="N256" s="1"/>
      <c r="O256" s="1"/>
    </row>
    <row r="257" spans="1:15">
      <c r="A257" s="1"/>
      <c r="B257" s="1"/>
      <c r="C257" s="1"/>
      <c r="D257" s="1"/>
      <c r="E257" s="1"/>
      <c r="F257" s="18"/>
      <c r="G257" s="1"/>
      <c r="H257" s="18"/>
      <c r="I257" s="1"/>
      <c r="J257" s="18"/>
      <c r="K257" s="1"/>
      <c r="L257" s="1"/>
      <c r="M257" s="18"/>
      <c r="N257" s="1"/>
      <c r="O257" s="1"/>
    </row>
    <row r="258" spans="1:15">
      <c r="A258" s="7" t="s">
        <v>61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>
      <c r="A260" s="1" t="s">
        <v>13</v>
      </c>
      <c r="B260" s="1"/>
      <c r="C260" s="1"/>
      <c r="D260" s="1"/>
      <c r="E260" s="1"/>
      <c r="F260" s="9">
        <v>2600.62</v>
      </c>
      <c r="G260" s="1"/>
      <c r="H260" s="1"/>
      <c r="I260" s="1"/>
      <c r="J260" s="8" t="s">
        <v>14</v>
      </c>
      <c r="K260" s="1"/>
      <c r="L260" s="1"/>
      <c r="M260" s="9">
        <f>SUM(F260:J260)</f>
        <v>2600.62</v>
      </c>
      <c r="N260" s="1"/>
      <c r="O260" s="1" t="s">
        <v>15</v>
      </c>
    </row>
    <row r="261" spans="1:15" ht="20.100000000000001" customHeight="1">
      <c r="A261" s="1"/>
      <c r="B261" s="1"/>
      <c r="C261" s="1"/>
      <c r="D261" s="1"/>
      <c r="E261" s="9"/>
      <c r="F261" s="9"/>
      <c r="G261" s="1"/>
      <c r="H261" s="10"/>
      <c r="I261" s="1"/>
      <c r="J261" s="10"/>
      <c r="K261" s="1"/>
      <c r="L261" s="1"/>
      <c r="M261" s="9"/>
      <c r="N261" s="1"/>
      <c r="O261" s="1"/>
    </row>
    <row r="262" spans="1:15" ht="20.100000000000001" customHeight="1">
      <c r="A262" s="1" t="s">
        <v>35</v>
      </c>
      <c r="B262" s="1"/>
      <c r="C262" s="1"/>
      <c r="D262" s="1"/>
      <c r="E262" s="1"/>
      <c r="F262" s="8" t="s">
        <v>14</v>
      </c>
      <c r="G262" s="1"/>
      <c r="H262" s="1"/>
      <c r="I262" s="1"/>
      <c r="J262" s="10">
        <v>0.16505</v>
      </c>
      <c r="K262" s="1"/>
      <c r="L262" s="1"/>
      <c r="M262" s="10">
        <f>SUM(F262:J262)</f>
        <v>0.16505</v>
      </c>
      <c r="N262" s="1"/>
      <c r="O262" s="1" t="s">
        <v>18</v>
      </c>
    </row>
    <row r="263" spans="1:15" ht="20.100000000000001" customHeight="1">
      <c r="A263" s="1"/>
      <c r="B263" s="1"/>
      <c r="C263" s="1"/>
      <c r="D263" s="1"/>
      <c r="E263" s="11"/>
      <c r="F263" s="10"/>
      <c r="G263" s="10"/>
      <c r="H263" s="11"/>
      <c r="I263" s="1"/>
      <c r="J263" s="10"/>
      <c r="K263" s="1"/>
      <c r="L263" s="1"/>
      <c r="M263" s="10"/>
      <c r="N263" s="1"/>
      <c r="O263" s="1"/>
    </row>
    <row r="264" spans="1:15" ht="20.100000000000001" customHeight="1">
      <c r="A264" s="1" t="s">
        <v>37</v>
      </c>
      <c r="B264" s="1"/>
      <c r="C264" s="1"/>
      <c r="D264" s="1"/>
      <c r="E264" s="1"/>
      <c r="F264" s="10">
        <v>3.653E-2</v>
      </c>
      <c r="G264" s="1"/>
      <c r="H264" s="1"/>
      <c r="I264" s="1"/>
      <c r="J264" s="8" t="s">
        <v>14</v>
      </c>
      <c r="K264" s="10"/>
      <c r="L264" s="1"/>
      <c r="M264" s="10">
        <f>SUM(F264:J264)</f>
        <v>3.653E-2</v>
      </c>
      <c r="N264" s="10"/>
      <c r="O264" s="1" t="s">
        <v>18</v>
      </c>
    </row>
    <row r="265" spans="1:15" ht="20.10000000000000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0"/>
      <c r="L265" s="1"/>
      <c r="M265" s="20"/>
      <c r="N265" s="1"/>
      <c r="O265" s="1"/>
    </row>
    <row r="266" spans="1:15" ht="20.100000000000001" customHeight="1">
      <c r="A266" s="1" t="s">
        <v>38</v>
      </c>
      <c r="B266" s="1"/>
      <c r="C266" s="1"/>
      <c r="D266" s="1"/>
      <c r="E266" s="1"/>
      <c r="F266" s="8" t="s">
        <v>14</v>
      </c>
      <c r="G266" s="1"/>
      <c r="H266" s="1"/>
      <c r="I266" s="1"/>
      <c r="J266" s="10">
        <f>+J109</f>
        <v>0.45607999999999999</v>
      </c>
      <c r="K266" s="1"/>
      <c r="L266" s="1"/>
      <c r="M266" s="10">
        <f>SUM(F266:J266)</f>
        <v>0.45607999999999999</v>
      </c>
      <c r="N266" s="1"/>
      <c r="O266" s="1" t="s">
        <v>18</v>
      </c>
    </row>
    <row r="267" spans="1:15" ht="20.10000000000000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0.100000000000001" customHeight="1">
      <c r="A268" s="1"/>
      <c r="B268" s="1"/>
      <c r="C268" s="1"/>
      <c r="D268" s="1"/>
      <c r="E268" s="1"/>
      <c r="F268" s="8"/>
      <c r="G268" s="1"/>
      <c r="H268" s="1"/>
      <c r="I268" s="1"/>
      <c r="J268" s="9"/>
      <c r="K268" s="1"/>
      <c r="L268" s="1"/>
      <c r="M268" s="9"/>
      <c r="N268" s="1"/>
      <c r="O268" s="1"/>
    </row>
    <row r="269" spans="1: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>
      <c r="A270" s="1"/>
      <c r="B270" s="1"/>
      <c r="C270" s="1"/>
      <c r="D270" s="1"/>
      <c r="E270" s="1"/>
      <c r="F270" s="1" t="str">
        <f>+F239</f>
        <v xml:space="preserve">This Filing Effective for the Billing Month of April 2022 </v>
      </c>
      <c r="G270" s="1"/>
      <c r="H270" s="1"/>
      <c r="I270" s="1"/>
      <c r="J270" s="8"/>
      <c r="K270" s="1"/>
      <c r="L270" s="1"/>
      <c r="M270" s="10"/>
      <c r="N270" s="1"/>
      <c r="O270" s="1"/>
    </row>
    <row r="271" spans="1:15">
      <c r="A271" s="1" t="str">
        <f>+A240</f>
        <v>FILED 03-29-22</v>
      </c>
      <c r="B271" s="1"/>
      <c r="C271" s="1"/>
      <c r="D271" s="1"/>
      <c r="E271" s="1"/>
      <c r="F271" s="10" t="str">
        <f>+F240</f>
        <v>Superseding Filing Effective for the Billing of March 2021</v>
      </c>
      <c r="G271" s="1"/>
      <c r="H271" s="1"/>
      <c r="I271" s="1"/>
      <c r="J271" s="8"/>
      <c r="K271" s="1"/>
      <c r="L271" s="1"/>
      <c r="M271" s="10"/>
      <c r="N271" s="1"/>
      <c r="O271" s="1"/>
    </row>
    <row r="272" spans="1:15">
      <c r="A272" s="1"/>
      <c r="B272" s="1"/>
      <c r="C272" s="1"/>
      <c r="D272" s="1"/>
      <c r="E272" s="1"/>
      <c r="F272" s="10"/>
      <c r="G272" s="1"/>
      <c r="H272" s="1"/>
      <c r="I272" s="1"/>
      <c r="J272" s="8"/>
      <c r="K272" s="1"/>
      <c r="L272" s="1"/>
      <c r="M272" s="10"/>
      <c r="N272" s="1"/>
      <c r="O272" s="1"/>
    </row>
    <row r="273" spans="1:15">
      <c r="A273" s="33"/>
      <c r="B273" s="2"/>
      <c r="C273" s="2"/>
      <c r="D273" s="2"/>
      <c r="E273" s="2"/>
      <c r="F273" s="5"/>
      <c r="G273" s="2"/>
      <c r="H273" s="2"/>
      <c r="I273" s="5"/>
      <c r="J273" s="5"/>
      <c r="K273" s="5"/>
      <c r="L273" s="5"/>
      <c r="M273" s="5"/>
      <c r="N273" s="5"/>
      <c r="O273" s="5" t="s">
        <v>84</v>
      </c>
    </row>
    <row r="274" spans="1:15">
      <c r="A274" s="2" t="s">
        <v>31</v>
      </c>
      <c r="B274" s="2"/>
      <c r="C274" s="2"/>
      <c r="D274" s="2"/>
      <c r="E274" s="2"/>
      <c r="F274" s="5"/>
      <c r="G274" s="2"/>
      <c r="H274" s="2"/>
      <c r="I274" s="5"/>
      <c r="J274" s="5"/>
      <c r="K274" s="5"/>
      <c r="L274" s="5"/>
      <c r="M274" s="5"/>
      <c r="N274" s="5"/>
      <c r="O274" s="5"/>
    </row>
    <row r="275" spans="1:15">
      <c r="A275" s="2" t="s">
        <v>0</v>
      </c>
      <c r="B275" s="2"/>
      <c r="C275" s="2"/>
      <c r="D275" s="2"/>
      <c r="E275" s="2"/>
      <c r="F275" s="5"/>
      <c r="G275" s="2"/>
      <c r="H275" s="2"/>
      <c r="I275" s="5"/>
      <c r="J275" s="5"/>
      <c r="K275" s="5"/>
      <c r="L275" s="5"/>
      <c r="M275" s="5"/>
      <c r="N275" s="5"/>
      <c r="O275" s="5"/>
    </row>
    <row r="276" spans="1:15">
      <c r="A276" s="2" t="s">
        <v>1</v>
      </c>
      <c r="B276" s="2"/>
      <c r="C276" s="2"/>
      <c r="D276" s="2"/>
      <c r="E276" s="2"/>
      <c r="F276" s="5"/>
      <c r="G276" s="2"/>
      <c r="H276" s="2"/>
      <c r="I276" s="5"/>
      <c r="J276" s="5"/>
      <c r="K276" s="5"/>
      <c r="L276" s="5"/>
      <c r="M276" s="5"/>
      <c r="N276" s="5"/>
      <c r="O276" s="5"/>
    </row>
    <row r="277" spans="1:15">
      <c r="A277" s="34" t="str">
        <f>+A5</f>
        <v xml:space="preserve">            APRIL 2022 </v>
      </c>
      <c r="B277" s="34"/>
      <c r="C277" s="34"/>
      <c r="D277" s="34"/>
      <c r="E277" s="34"/>
      <c r="F277" s="34"/>
      <c r="G277" s="34"/>
      <c r="H277" s="34"/>
      <c r="I277" s="35"/>
      <c r="J277" s="35"/>
      <c r="K277" s="35"/>
      <c r="L277" s="35"/>
      <c r="M277" s="35"/>
      <c r="N277" s="35"/>
      <c r="O277" s="35"/>
    </row>
    <row r="281" spans="1:15">
      <c r="A281" s="24" t="s">
        <v>81</v>
      </c>
    </row>
    <row r="283" spans="1:15">
      <c r="A283" s="24" t="s">
        <v>82</v>
      </c>
      <c r="H283" s="24" t="s">
        <v>73</v>
      </c>
    </row>
    <row r="285" spans="1:15">
      <c r="A285" s="24" t="s">
        <v>80</v>
      </c>
    </row>
    <row r="286" spans="1:15">
      <c r="A286" s="24" t="s">
        <v>63</v>
      </c>
      <c r="H286" s="9">
        <v>772.45</v>
      </c>
      <c r="I286" s="24" t="s">
        <v>15</v>
      </c>
    </row>
    <row r="287" spans="1:15">
      <c r="A287" s="24" t="s">
        <v>64</v>
      </c>
      <c r="H287" s="9">
        <v>772.45</v>
      </c>
      <c r="I287" s="24" t="s">
        <v>15</v>
      </c>
    </row>
    <row r="288" spans="1:15">
      <c r="A288" s="24" t="s">
        <v>65</v>
      </c>
      <c r="H288" s="9">
        <v>772.45</v>
      </c>
      <c r="I288" s="24" t="s">
        <v>15</v>
      </c>
    </row>
    <row r="289" spans="1:9">
      <c r="H289" s="10"/>
    </row>
    <row r="290" spans="1:9">
      <c r="A290" s="24" t="s">
        <v>121</v>
      </c>
      <c r="H290" s="10"/>
    </row>
    <row r="291" spans="1:9">
      <c r="A291" s="24" t="s">
        <v>63</v>
      </c>
      <c r="H291" s="10">
        <v>6.472E-2</v>
      </c>
      <c r="I291" s="24" t="s">
        <v>18</v>
      </c>
    </row>
    <row r="292" spans="1:9">
      <c r="A292" s="24" t="s">
        <v>64</v>
      </c>
      <c r="H292" s="10">
        <v>4.514E-2</v>
      </c>
      <c r="I292" s="24" t="s">
        <v>18</v>
      </c>
    </row>
    <row r="293" spans="1:9">
      <c r="A293" s="24" t="s">
        <v>65</v>
      </c>
      <c r="H293" s="10">
        <v>3.9809999999999998E-2</v>
      </c>
      <c r="I293" s="24" t="s">
        <v>18</v>
      </c>
    </row>
    <row r="294" spans="1:9">
      <c r="H294" s="10"/>
    </row>
    <row r="295" spans="1:9">
      <c r="A295" s="24" t="s">
        <v>66</v>
      </c>
      <c r="H295" s="10"/>
    </row>
    <row r="296" spans="1:9">
      <c r="A296" s="24" t="s">
        <v>67</v>
      </c>
      <c r="H296" s="51">
        <f>+H158</f>
        <v>0.47</v>
      </c>
      <c r="I296" s="24" t="s">
        <v>18</v>
      </c>
    </row>
    <row r="297" spans="1:9">
      <c r="A297" s="24" t="s">
        <v>68</v>
      </c>
      <c r="H297" s="51">
        <f t="shared" ref="H297:H301" si="0">+H159</f>
        <v>0.47</v>
      </c>
      <c r="I297" s="24" t="s">
        <v>18</v>
      </c>
    </row>
    <row r="298" spans="1:9">
      <c r="A298" s="24" t="s">
        <v>69</v>
      </c>
      <c r="H298" s="51">
        <f t="shared" si="0"/>
        <v>0.47</v>
      </c>
      <c r="I298" s="24" t="s">
        <v>18</v>
      </c>
    </row>
    <row r="299" spans="1:9">
      <c r="A299" s="24" t="s">
        <v>70</v>
      </c>
      <c r="H299" s="51">
        <f t="shared" si="0"/>
        <v>0.47</v>
      </c>
      <c r="I299" s="24" t="s">
        <v>18</v>
      </c>
    </row>
    <row r="300" spans="1:9">
      <c r="A300" s="24" t="s">
        <v>71</v>
      </c>
      <c r="H300" s="51">
        <f t="shared" si="0"/>
        <v>0.47</v>
      </c>
      <c r="I300" s="24" t="s">
        <v>18</v>
      </c>
    </row>
    <row r="301" spans="1:9">
      <c r="A301" s="24" t="s">
        <v>72</v>
      </c>
      <c r="H301" s="51">
        <f t="shared" si="0"/>
        <v>0.47</v>
      </c>
      <c r="I301" s="24" t="s">
        <v>18</v>
      </c>
    </row>
    <row r="304" spans="1:9">
      <c r="F304" s="36" t="str">
        <f>+E167</f>
        <v>This Filing Effective for the Billing Month of April 2022</v>
      </c>
    </row>
    <row r="305" spans="1:15">
      <c r="A305" s="24" t="str">
        <f>+A168</f>
        <v>FILED 03-30-2022</v>
      </c>
      <c r="F305" s="36" t="str">
        <f>+E168</f>
        <v>Superseding Filing Effective for the Billing Month of March 2022</v>
      </c>
    </row>
    <row r="306" spans="1:15">
      <c r="F306" s="36"/>
    </row>
    <row r="308" spans="1:15">
      <c r="A308" s="37"/>
      <c r="B308" s="37"/>
      <c r="C308" s="37"/>
      <c r="D308" s="38" t="s">
        <v>89</v>
      </c>
      <c r="E308" s="37"/>
      <c r="F308" s="37"/>
      <c r="G308" s="37"/>
      <c r="H308" s="37"/>
      <c r="I308" s="37"/>
      <c r="J308" s="37"/>
      <c r="K308" s="37"/>
      <c r="L308" s="39"/>
      <c r="M308" s="40"/>
      <c r="N308" s="40"/>
      <c r="O308" s="41"/>
    </row>
    <row r="309" spans="1:15">
      <c r="A309" s="42"/>
      <c r="B309" s="37"/>
      <c r="C309" s="37"/>
      <c r="D309" s="42" t="s">
        <v>90</v>
      </c>
      <c r="E309" s="37"/>
      <c r="F309" s="37"/>
      <c r="G309" s="37"/>
      <c r="H309" s="37"/>
      <c r="I309" s="37"/>
      <c r="J309" s="37"/>
      <c r="K309" s="37"/>
      <c r="L309" s="39"/>
      <c r="M309" s="40"/>
      <c r="N309" s="40"/>
      <c r="O309" s="41"/>
    </row>
    <row r="310" spans="1:15">
      <c r="A310" s="42"/>
      <c r="B310" s="42"/>
      <c r="C310" s="42"/>
      <c r="D310" s="42" t="s">
        <v>91</v>
      </c>
      <c r="E310" s="42"/>
      <c r="F310" s="42"/>
      <c r="G310" s="42"/>
      <c r="H310" s="42"/>
      <c r="I310" s="42"/>
      <c r="J310" s="42"/>
      <c r="K310" s="41"/>
      <c r="L310" s="41"/>
      <c r="M310" s="41"/>
      <c r="N310" s="41"/>
      <c r="O310" s="41" t="s">
        <v>92</v>
      </c>
    </row>
    <row r="311" spans="1:1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1"/>
      <c r="L311" s="41"/>
      <c r="M311" s="41"/>
      <c r="N311" s="41"/>
      <c r="O311" s="41"/>
    </row>
    <row r="312" spans="1:15">
      <c r="A312" s="43"/>
      <c r="B312" s="42"/>
      <c r="C312" s="42"/>
      <c r="D312" s="42"/>
      <c r="E312" s="42"/>
      <c r="F312" s="42"/>
      <c r="G312" s="42"/>
      <c r="H312" s="42"/>
      <c r="I312" s="42"/>
      <c r="J312" s="42"/>
      <c r="K312" s="41"/>
      <c r="L312" s="41"/>
      <c r="M312" s="41"/>
      <c r="N312" s="41"/>
      <c r="O312" s="41"/>
    </row>
    <row r="313" spans="1:15" ht="21" thickBot="1">
      <c r="A313" s="44"/>
      <c r="B313" s="42"/>
      <c r="C313" s="42"/>
      <c r="D313" s="42"/>
      <c r="E313" s="42"/>
      <c r="F313" s="42"/>
      <c r="G313" s="42"/>
      <c r="H313" s="42"/>
      <c r="I313" s="42"/>
      <c r="J313" s="42"/>
      <c r="K313" s="41"/>
      <c r="L313" s="41"/>
      <c r="M313" s="41"/>
      <c r="N313" s="41"/>
      <c r="O313" s="41"/>
    </row>
    <row r="314" spans="1:15" ht="21" thickTop="1">
      <c r="A314" s="39"/>
      <c r="B314" s="45"/>
      <c r="C314" s="45"/>
      <c r="D314" s="45"/>
      <c r="E314" s="45"/>
      <c r="F314" s="45"/>
      <c r="G314" s="45"/>
      <c r="H314" s="45"/>
      <c r="I314" s="45"/>
      <c r="J314" s="45"/>
      <c r="K314" s="46"/>
      <c r="L314" s="46"/>
      <c r="M314" s="46"/>
      <c r="N314" s="46"/>
      <c r="O314" s="46"/>
    </row>
    <row r="315" spans="1:15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41"/>
      <c r="L315" s="41"/>
      <c r="M315" s="41"/>
      <c r="N315" s="41"/>
      <c r="O315" s="41"/>
    </row>
    <row r="316" spans="1:15">
      <c r="A316" s="47"/>
      <c r="B316" s="39"/>
      <c r="C316" s="39"/>
      <c r="D316" s="39"/>
      <c r="E316" s="39"/>
      <c r="F316" s="39"/>
      <c r="G316" s="39"/>
      <c r="H316" s="39"/>
      <c r="I316" s="39"/>
      <c r="J316" s="39"/>
      <c r="K316" s="41"/>
      <c r="L316" s="41"/>
      <c r="M316" s="41"/>
      <c r="N316" s="41"/>
      <c r="O316" s="41"/>
    </row>
    <row r="317" spans="1:15">
      <c r="A317" s="39"/>
      <c r="B317" s="48"/>
      <c r="C317" s="48"/>
      <c r="D317" s="48"/>
      <c r="E317" s="48"/>
      <c r="F317" s="48"/>
      <c r="G317" s="48"/>
      <c r="H317" s="48"/>
      <c r="I317" s="48"/>
      <c r="J317" s="48"/>
      <c r="K317" s="41"/>
      <c r="L317" s="41"/>
      <c r="M317" s="41"/>
      <c r="N317" s="41"/>
      <c r="O317" s="41"/>
    </row>
    <row r="318" spans="1:15">
      <c r="A318" s="1" t="s">
        <v>93</v>
      </c>
      <c r="B318" s="39"/>
      <c r="C318" s="39"/>
      <c r="D318" s="39"/>
      <c r="E318" s="39"/>
      <c r="F318" s="39"/>
      <c r="G318" s="39"/>
      <c r="H318" s="39"/>
      <c r="I318" s="39"/>
      <c r="J318" s="39"/>
      <c r="K318" s="41"/>
      <c r="L318" s="41"/>
      <c r="M318" s="41"/>
      <c r="N318" s="41"/>
      <c r="O318" s="41"/>
    </row>
    <row r="319" spans="1:15">
      <c r="A319" s="1"/>
      <c r="B319" s="39"/>
      <c r="C319" s="39"/>
      <c r="D319" s="39"/>
      <c r="E319" s="39"/>
      <c r="F319" s="39"/>
      <c r="G319" s="39"/>
      <c r="H319" s="39"/>
      <c r="I319" s="39" t="s">
        <v>122</v>
      </c>
      <c r="J319" s="39"/>
      <c r="K319" s="41"/>
      <c r="L319" s="41"/>
      <c r="M319" s="41"/>
      <c r="N319" s="41"/>
      <c r="O319" s="41"/>
    </row>
    <row r="320" spans="1:15">
      <c r="A320" s="1" t="s">
        <v>94</v>
      </c>
      <c r="B320" s="39"/>
      <c r="C320" s="39"/>
      <c r="D320" s="39"/>
      <c r="E320" s="39"/>
      <c r="F320" s="39"/>
      <c r="G320" s="39"/>
      <c r="H320" s="39"/>
      <c r="I320" s="39"/>
      <c r="J320" s="39"/>
      <c r="K320" s="41"/>
      <c r="L320" s="41"/>
      <c r="M320" s="41"/>
      <c r="N320" s="41"/>
      <c r="O320" s="41"/>
    </row>
    <row r="321" spans="1:15">
      <c r="A321" s="1"/>
      <c r="B321" s="39"/>
      <c r="C321" s="39"/>
      <c r="D321" s="39"/>
      <c r="E321" s="39"/>
      <c r="F321" s="39"/>
      <c r="G321" s="39"/>
      <c r="H321" s="39"/>
      <c r="I321" s="39" t="s">
        <v>123</v>
      </c>
      <c r="J321" s="39"/>
      <c r="K321" s="41"/>
      <c r="L321" s="41"/>
      <c r="M321" s="41"/>
      <c r="N321" s="41"/>
      <c r="O321" s="41"/>
    </row>
    <row r="322" spans="1:15">
      <c r="A322" s="1"/>
      <c r="B322" s="39"/>
      <c r="C322" s="39"/>
      <c r="D322" s="39"/>
      <c r="E322" s="39"/>
      <c r="F322" s="39"/>
      <c r="G322" s="39"/>
      <c r="H322" s="39"/>
      <c r="I322" s="39"/>
      <c r="J322" s="39"/>
      <c r="K322" s="41"/>
      <c r="L322" s="41"/>
      <c r="M322" s="41"/>
      <c r="N322" s="41"/>
      <c r="O322" s="41"/>
    </row>
    <row r="323" spans="1:15">
      <c r="A323" s="1" t="s">
        <v>95</v>
      </c>
      <c r="B323" s="39"/>
      <c r="C323" s="39"/>
      <c r="D323" s="39"/>
      <c r="E323" s="39"/>
      <c r="F323" s="39"/>
      <c r="G323" s="39"/>
      <c r="H323" s="39"/>
      <c r="I323" s="49">
        <v>1.1399999999999999</v>
      </c>
      <c r="J323" s="39"/>
      <c r="K323" s="41"/>
      <c r="L323" s="41"/>
      <c r="M323" s="41"/>
      <c r="N323" s="41"/>
      <c r="O323" s="41"/>
    </row>
    <row r="324" spans="1:15">
      <c r="A324" s="1"/>
      <c r="B324" s="39"/>
      <c r="C324" s="39"/>
      <c r="D324" s="39"/>
      <c r="E324" s="39"/>
      <c r="F324" s="39"/>
      <c r="G324" s="39"/>
      <c r="H324" s="39"/>
      <c r="I324" s="49"/>
      <c r="J324" s="39"/>
      <c r="K324" s="41"/>
      <c r="L324" s="41"/>
      <c r="M324" s="41"/>
      <c r="N324" s="41"/>
      <c r="O324" s="41"/>
    </row>
    <row r="325" spans="1:15">
      <c r="A325" s="1"/>
      <c r="B325" s="39"/>
      <c r="C325" s="39"/>
      <c r="D325" s="39"/>
      <c r="E325" s="39"/>
      <c r="F325" s="39"/>
      <c r="G325" s="39"/>
      <c r="H325" s="39"/>
      <c r="I325" s="49"/>
      <c r="J325" s="39"/>
      <c r="K325" s="41"/>
      <c r="L325" s="41"/>
      <c r="M325" s="41"/>
      <c r="N325" s="41"/>
      <c r="O325" s="41"/>
    </row>
    <row r="326" spans="1:15">
      <c r="A326" s="1"/>
      <c r="B326" s="39"/>
      <c r="C326" s="39"/>
      <c r="D326" s="39"/>
      <c r="E326" s="39"/>
      <c r="F326" s="39"/>
      <c r="G326" s="39"/>
      <c r="H326" s="39"/>
      <c r="I326" s="49"/>
      <c r="J326" s="39"/>
      <c r="K326" s="41"/>
      <c r="L326" s="41"/>
      <c r="M326" s="41"/>
      <c r="N326" s="41"/>
      <c r="O326" s="41"/>
    </row>
    <row r="327" spans="1:15">
      <c r="A327" s="1"/>
      <c r="B327" s="39"/>
      <c r="C327" s="39"/>
      <c r="D327" s="39"/>
      <c r="E327" s="39"/>
      <c r="F327" s="39"/>
      <c r="G327" s="39"/>
      <c r="H327" s="39"/>
      <c r="I327" s="49"/>
      <c r="J327" s="39"/>
      <c r="K327" s="41"/>
      <c r="L327" s="41"/>
      <c r="M327" s="41"/>
      <c r="N327" s="41"/>
      <c r="O327" s="41"/>
    </row>
    <row r="328" spans="1:15">
      <c r="A328" s="1" t="s">
        <v>96</v>
      </c>
      <c r="B328" s="39"/>
      <c r="C328" s="39"/>
      <c r="D328" s="39"/>
      <c r="E328" s="39"/>
      <c r="F328" s="39"/>
      <c r="G328" s="39"/>
      <c r="H328" s="39"/>
      <c r="I328" s="39"/>
      <c r="J328" s="39"/>
      <c r="K328" s="41"/>
      <c r="L328" s="41"/>
      <c r="M328" s="41"/>
      <c r="N328" s="41"/>
      <c r="O328" s="41"/>
    </row>
    <row r="329" spans="1:15">
      <c r="A329" s="1"/>
      <c r="B329" s="39"/>
      <c r="C329" s="39"/>
      <c r="D329" s="39"/>
      <c r="E329" s="39"/>
      <c r="F329" s="39"/>
      <c r="G329" s="39"/>
      <c r="H329" s="39"/>
      <c r="I329" s="39" t="s">
        <v>97</v>
      </c>
      <c r="J329" s="39"/>
      <c r="K329" s="41"/>
      <c r="L329" s="41"/>
      <c r="M329" s="41"/>
      <c r="N329" s="41"/>
      <c r="O329" s="41"/>
    </row>
    <row r="330" spans="1:15">
      <c r="A330" s="1" t="s">
        <v>98</v>
      </c>
      <c r="B330" s="39"/>
      <c r="C330" s="39"/>
      <c r="D330" s="39"/>
      <c r="E330" s="39"/>
      <c r="F330" s="39"/>
      <c r="G330" s="39"/>
      <c r="H330" s="39"/>
      <c r="I330" s="39"/>
      <c r="J330" s="39"/>
      <c r="K330" s="41"/>
      <c r="L330" s="41"/>
      <c r="M330" s="41"/>
      <c r="N330" s="41"/>
      <c r="O330" s="41"/>
    </row>
    <row r="331" spans="1:15">
      <c r="A331" s="1"/>
      <c r="B331" s="39"/>
      <c r="C331" s="39"/>
      <c r="D331" s="39"/>
      <c r="E331" s="39"/>
      <c r="F331" s="39"/>
      <c r="G331" s="39"/>
      <c r="H331" s="39"/>
      <c r="I331" s="39" t="s">
        <v>99</v>
      </c>
      <c r="J331" s="39"/>
      <c r="K331" s="41"/>
      <c r="L331" s="41"/>
      <c r="M331" s="41"/>
      <c r="N331" s="41"/>
      <c r="O331" s="41"/>
    </row>
    <row r="332" spans="1:15">
      <c r="A332" s="1" t="s">
        <v>100</v>
      </c>
      <c r="B332" s="39"/>
      <c r="C332" s="39"/>
      <c r="D332" s="39"/>
      <c r="E332" s="39"/>
      <c r="F332" s="39"/>
      <c r="G332" s="39"/>
      <c r="H332" s="39"/>
      <c r="I332" s="39"/>
      <c r="J332" s="39"/>
      <c r="K332" s="41"/>
      <c r="L332" s="41"/>
      <c r="M332" s="41"/>
      <c r="N332" s="41"/>
      <c r="O332" s="41"/>
    </row>
    <row r="333" spans="1:15">
      <c r="A333" s="1"/>
      <c r="B333" s="39"/>
      <c r="C333" s="39"/>
      <c r="D333" s="39"/>
      <c r="E333" s="39"/>
      <c r="F333" s="39"/>
      <c r="G333" s="39"/>
      <c r="H333" s="39"/>
      <c r="I333" s="39" t="s">
        <v>101</v>
      </c>
      <c r="J333" s="39"/>
      <c r="K333" s="41"/>
      <c r="L333" s="41"/>
      <c r="M333" s="41"/>
      <c r="N333" s="41"/>
      <c r="O333" s="41"/>
    </row>
    <row r="334" spans="1:15">
      <c r="A334" s="1" t="s">
        <v>102</v>
      </c>
      <c r="B334" s="39"/>
      <c r="C334" s="39"/>
      <c r="D334" s="39"/>
      <c r="E334" s="39"/>
      <c r="F334" s="39"/>
      <c r="G334" s="39"/>
      <c r="H334" s="39"/>
      <c r="I334" s="39"/>
      <c r="J334" s="39"/>
      <c r="K334" s="41"/>
      <c r="L334" s="41"/>
      <c r="M334" s="41"/>
      <c r="N334" s="41"/>
      <c r="O334" s="41"/>
    </row>
    <row r="335" spans="1:15">
      <c r="A335" s="1"/>
      <c r="B335" s="39"/>
      <c r="C335" s="39"/>
      <c r="D335" s="39"/>
      <c r="E335" s="39"/>
      <c r="F335" s="39"/>
      <c r="G335" s="39"/>
      <c r="H335" s="39"/>
      <c r="I335" s="39" t="s">
        <v>99</v>
      </c>
      <c r="J335" s="39"/>
      <c r="K335" s="41"/>
      <c r="L335" s="41"/>
      <c r="M335" s="41"/>
      <c r="N335" s="41"/>
      <c r="O335" s="41"/>
    </row>
    <row r="336" spans="1:15">
      <c r="A336" s="1" t="s">
        <v>103</v>
      </c>
      <c r="B336" s="39"/>
      <c r="C336" s="39"/>
      <c r="D336" s="39"/>
      <c r="E336" s="39"/>
      <c r="F336" s="39"/>
      <c r="G336" s="39"/>
      <c r="H336" s="39"/>
      <c r="I336" s="39"/>
      <c r="J336" s="39"/>
      <c r="K336" s="41"/>
      <c r="L336" s="41"/>
      <c r="M336" s="41"/>
      <c r="N336" s="41"/>
      <c r="O336" s="41"/>
    </row>
    <row r="337" spans="1:15">
      <c r="A337" s="1"/>
      <c r="B337" s="39"/>
      <c r="C337" s="39"/>
      <c r="D337" s="39"/>
      <c r="E337" s="39"/>
      <c r="F337" s="39"/>
      <c r="G337" s="39"/>
      <c r="H337" s="39"/>
      <c r="I337" s="39"/>
      <c r="J337" s="39" t="s">
        <v>104</v>
      </c>
      <c r="K337" s="41"/>
      <c r="L337" s="41"/>
      <c r="M337" s="41"/>
      <c r="N337" s="41"/>
      <c r="O337" s="41"/>
    </row>
    <row r="338" spans="1:15">
      <c r="A338" s="1" t="s">
        <v>105</v>
      </c>
      <c r="B338" s="39"/>
      <c r="C338" s="39"/>
      <c r="D338" s="39"/>
      <c r="E338" s="39"/>
      <c r="F338" s="39"/>
      <c r="G338" s="39"/>
      <c r="H338" s="39"/>
      <c r="I338" s="39"/>
      <c r="J338" s="39"/>
      <c r="K338" s="41"/>
      <c r="L338" s="41"/>
      <c r="M338" s="41"/>
      <c r="N338" s="41"/>
      <c r="O338" s="41"/>
    </row>
    <row r="339" spans="1:15">
      <c r="A339" s="1"/>
      <c r="B339" s="39"/>
      <c r="C339" s="39"/>
      <c r="D339" s="39"/>
      <c r="E339" s="39"/>
      <c r="F339" s="39"/>
      <c r="G339" s="39"/>
      <c r="H339" s="39"/>
      <c r="I339" s="39"/>
      <c r="J339" s="39" t="s">
        <v>106</v>
      </c>
      <c r="K339" s="41"/>
      <c r="L339" s="41"/>
      <c r="M339" s="41"/>
      <c r="N339" s="41"/>
      <c r="O339" s="41"/>
    </row>
    <row r="340" spans="1:15">
      <c r="A340" s="1" t="s">
        <v>107</v>
      </c>
      <c r="B340" s="39"/>
      <c r="C340" s="39"/>
      <c r="D340" s="39"/>
      <c r="E340" s="39"/>
      <c r="F340" s="39"/>
      <c r="G340" s="39"/>
      <c r="H340" s="39"/>
      <c r="I340" s="39"/>
      <c r="J340" s="39"/>
      <c r="K340" s="41"/>
      <c r="L340" s="41"/>
      <c r="M340" s="41"/>
      <c r="N340" s="41"/>
      <c r="O340" s="41"/>
    </row>
    <row r="341" spans="1:15">
      <c r="A341" s="1" t="s">
        <v>108</v>
      </c>
      <c r="B341" s="39"/>
      <c r="C341" s="39"/>
      <c r="D341" s="39"/>
      <c r="E341" s="39"/>
      <c r="F341" s="39"/>
      <c r="G341" s="39"/>
      <c r="H341" s="39"/>
      <c r="I341" s="39"/>
      <c r="J341" s="39"/>
      <c r="K341" s="41"/>
      <c r="L341" s="41"/>
      <c r="M341" s="41"/>
      <c r="N341" s="41"/>
      <c r="O341" s="41"/>
    </row>
    <row r="342" spans="1:15">
      <c r="A342" s="1" t="s">
        <v>109</v>
      </c>
      <c r="B342" s="39"/>
      <c r="C342" s="39"/>
      <c r="D342" s="39"/>
      <c r="E342" s="39"/>
      <c r="F342" s="39"/>
      <c r="G342" s="39"/>
      <c r="H342" s="39"/>
      <c r="I342" s="39"/>
      <c r="J342" s="39"/>
      <c r="K342" s="41"/>
      <c r="L342" s="41"/>
      <c r="M342" s="41"/>
      <c r="N342" s="41"/>
      <c r="O342" s="41"/>
    </row>
    <row r="343" spans="1:15">
      <c r="A343" s="1" t="s">
        <v>110</v>
      </c>
      <c r="B343" s="39"/>
      <c r="C343" s="39"/>
      <c r="D343" s="39"/>
      <c r="E343" s="39"/>
      <c r="F343" s="39"/>
      <c r="G343" s="39"/>
      <c r="H343" s="39"/>
      <c r="I343" s="39" t="s">
        <v>111</v>
      </c>
      <c r="J343" s="39"/>
      <c r="K343" s="41"/>
      <c r="L343" s="41"/>
      <c r="M343" s="41"/>
      <c r="N343" s="41"/>
      <c r="O343" s="41"/>
    </row>
    <row r="344" spans="1:15">
      <c r="A344" s="1"/>
      <c r="B344" s="39"/>
      <c r="C344" s="39"/>
      <c r="D344" s="39"/>
      <c r="E344" s="39"/>
      <c r="F344" s="39"/>
      <c r="G344" s="39"/>
      <c r="H344" s="39"/>
      <c r="I344" s="39" t="s">
        <v>112</v>
      </c>
      <c r="J344" s="39"/>
      <c r="K344" s="41"/>
      <c r="L344" s="41"/>
      <c r="M344" s="41"/>
      <c r="N344" s="41"/>
      <c r="O344" s="41"/>
    </row>
    <row r="345" spans="1:15">
      <c r="A345" s="1" t="s">
        <v>113</v>
      </c>
      <c r="B345" s="39"/>
      <c r="C345" s="39"/>
      <c r="D345" s="39"/>
      <c r="E345" s="39"/>
      <c r="F345" s="39"/>
      <c r="G345" s="39"/>
      <c r="H345" s="39"/>
      <c r="I345" s="39"/>
      <c r="J345" s="39"/>
      <c r="K345" s="41"/>
      <c r="L345" s="41"/>
      <c r="M345" s="41"/>
      <c r="N345" s="41"/>
      <c r="O345" s="41"/>
    </row>
    <row r="346" spans="1:15">
      <c r="A346" s="1" t="s">
        <v>109</v>
      </c>
      <c r="B346" s="39"/>
      <c r="C346" s="39"/>
      <c r="D346" s="39"/>
      <c r="E346" s="39"/>
      <c r="F346" s="39"/>
      <c r="G346" s="39"/>
      <c r="H346" s="39"/>
      <c r="I346" s="39"/>
      <c r="J346" s="39"/>
      <c r="K346" s="41"/>
      <c r="L346" s="41"/>
      <c r="M346" s="41"/>
      <c r="N346" s="41"/>
      <c r="O346" s="41"/>
    </row>
    <row r="347" spans="1:15">
      <c r="A347" s="1" t="s">
        <v>110</v>
      </c>
      <c r="B347" s="39"/>
      <c r="C347" s="39"/>
      <c r="D347" s="39"/>
      <c r="E347" s="39"/>
      <c r="F347" s="39"/>
      <c r="G347" s="39"/>
      <c r="H347" s="39"/>
      <c r="I347" s="39" t="s">
        <v>114</v>
      </c>
      <c r="J347" s="39"/>
      <c r="K347" s="41"/>
      <c r="L347" s="41"/>
      <c r="M347" s="41"/>
      <c r="N347" s="41"/>
      <c r="O347" s="41"/>
    </row>
    <row r="348" spans="1:15">
      <c r="A348" s="1"/>
      <c r="B348" s="39"/>
      <c r="C348" s="39"/>
      <c r="D348" s="39"/>
      <c r="E348" s="39"/>
      <c r="F348" s="39"/>
      <c r="G348" s="39"/>
      <c r="H348" s="39"/>
      <c r="I348" s="39" t="s">
        <v>115</v>
      </c>
      <c r="J348" s="39"/>
      <c r="K348" s="41"/>
      <c r="L348" s="41"/>
      <c r="M348" s="41"/>
      <c r="N348" s="41"/>
      <c r="O348" s="41"/>
    </row>
    <row r="349" spans="1:15">
      <c r="A349" s="1"/>
      <c r="B349" s="39"/>
      <c r="C349" s="39"/>
      <c r="D349" s="39"/>
      <c r="E349" s="39"/>
      <c r="F349" s="39"/>
      <c r="G349" s="39"/>
      <c r="H349" s="39"/>
      <c r="I349" s="39"/>
      <c r="J349" s="39"/>
      <c r="K349" s="41"/>
      <c r="L349" s="41"/>
      <c r="M349" s="41"/>
      <c r="N349" s="41"/>
      <c r="O349" s="41"/>
    </row>
    <row r="350" spans="1:15">
      <c r="A350" s="1" t="s">
        <v>116</v>
      </c>
      <c r="B350" s="39"/>
      <c r="C350" s="39"/>
      <c r="D350" s="39"/>
      <c r="E350" s="39"/>
      <c r="F350" s="39"/>
      <c r="G350" s="39"/>
      <c r="H350" s="39"/>
      <c r="I350" s="50" t="s">
        <v>117</v>
      </c>
      <c r="J350" s="39"/>
      <c r="K350" s="41"/>
      <c r="L350" s="41"/>
      <c r="M350" s="41"/>
      <c r="N350" s="41"/>
      <c r="O350" s="41"/>
    </row>
    <row r="351" spans="1:15">
      <c r="A351" s="1"/>
      <c r="B351" s="39"/>
      <c r="C351" s="39"/>
      <c r="D351" s="39"/>
      <c r="E351" s="39"/>
      <c r="F351" s="39"/>
      <c r="G351" s="39"/>
      <c r="H351" s="39"/>
      <c r="I351" s="39"/>
      <c r="J351" s="39"/>
      <c r="K351" s="41"/>
      <c r="L351" s="41"/>
      <c r="M351" s="41"/>
      <c r="N351" s="41"/>
      <c r="O351" s="41"/>
    </row>
    <row r="352" spans="1:15">
      <c r="A352" s="1"/>
      <c r="B352" s="39"/>
      <c r="C352" s="39"/>
      <c r="D352" s="39"/>
      <c r="E352" s="39"/>
      <c r="F352" s="39"/>
      <c r="G352" s="39"/>
      <c r="H352" s="39"/>
      <c r="I352" s="39"/>
      <c r="J352" s="39"/>
      <c r="K352" s="41"/>
      <c r="L352" s="41"/>
      <c r="M352" s="41"/>
      <c r="N352" s="41"/>
      <c r="O352" s="41"/>
    </row>
    <row r="353" spans="1:15">
      <c r="A353" s="39"/>
      <c r="B353" s="39"/>
      <c r="C353" s="39"/>
      <c r="D353" s="39"/>
      <c r="E353" s="39"/>
      <c r="F353" s="39" t="s">
        <v>119</v>
      </c>
      <c r="G353" s="39"/>
      <c r="H353" s="39"/>
      <c r="I353" s="39"/>
      <c r="J353" s="39"/>
      <c r="K353" s="41"/>
      <c r="L353" s="41"/>
      <c r="M353" s="41"/>
      <c r="N353" s="41"/>
      <c r="O353" s="41"/>
    </row>
    <row r="354" spans="1:15">
      <c r="A354" s="1" t="s">
        <v>118</v>
      </c>
      <c r="B354" s="39"/>
      <c r="C354" s="39"/>
      <c r="D354" s="39"/>
      <c r="E354" s="39"/>
      <c r="F354" s="39" t="s">
        <v>120</v>
      </c>
      <c r="G354" s="39"/>
      <c r="H354" s="39"/>
      <c r="I354" s="39"/>
      <c r="J354" s="39"/>
      <c r="K354" s="41"/>
      <c r="L354" s="41"/>
      <c r="M354" s="41"/>
      <c r="N354" s="41"/>
      <c r="O354" s="41"/>
    </row>
    <row r="355" spans="1: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</row>
  </sheetData>
  <pageMargins left="0.7" right="0.7" top="0.75" bottom="0.75" header="0.3" footer="0.3"/>
  <pageSetup scale="35" fitToHeight="0" orientation="portrait" horizontalDpi="4294967293" r:id="rId1"/>
  <rowBreaks count="7" manualBreakCount="7">
    <brk id="84" max="16383" man="1"/>
    <brk id="133" max="16383" man="1"/>
    <brk id="171" max="16383" man="1"/>
    <brk id="241" max="16383" man="1"/>
    <brk id="271" max="16383" man="1"/>
    <brk id="306" max="16383" man="1"/>
    <brk id="35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 22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Turner, Isaac Dion</cp:lastModifiedBy>
  <cp:lastPrinted>2022-03-01T14:19:01Z</cp:lastPrinted>
  <dcterms:created xsi:type="dcterms:W3CDTF">2019-09-04T20:38:44Z</dcterms:created>
  <dcterms:modified xsi:type="dcterms:W3CDTF">2022-04-01T15:45:24Z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