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13_ncr:1_{A8611ED8-99AF-4B6B-B997-5370F88EEC6F}" xr6:coauthVersionLast="45" xr6:coauthVersionMax="45" xr10:uidLastSave="{00000000-0000-0000-0000-000000000000}"/>
  <bookViews>
    <workbookView xWindow="20370" yWindow="-120" windowWidth="29040" windowHeight="15840" xr2:uid="{E096A6B9-4EB4-4361-971E-79AA2FD5F44E}"/>
  </bookViews>
  <sheets>
    <sheet name="Jun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2" i="2" l="1"/>
  <c r="J210" i="2"/>
  <c r="F278" i="2" l="1"/>
  <c r="A278" i="2"/>
  <c r="F277" i="2"/>
  <c r="M263" i="2"/>
  <c r="M261" i="2"/>
  <c r="M259" i="2"/>
  <c r="F239" i="2"/>
  <c r="F238" i="2"/>
  <c r="A239" i="2"/>
  <c r="F223" i="2"/>
  <c r="F221" i="2"/>
  <c r="M221" i="2" s="1"/>
  <c r="M212" i="2"/>
  <c r="J225" i="2"/>
  <c r="M225" i="2" s="1"/>
  <c r="J223" i="2"/>
  <c r="H210" i="2"/>
  <c r="M210" i="2" s="1"/>
  <c r="M214" i="2" s="1"/>
  <c r="M208" i="2"/>
  <c r="M200" i="2"/>
  <c r="M202" i="2" s="1"/>
  <c r="J200" i="2"/>
  <c r="M198" i="2"/>
  <c r="M189" i="2"/>
  <c r="M191" i="2" s="1"/>
  <c r="M187" i="2"/>
  <c r="M124" i="2"/>
  <c r="J124" i="2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L79" i="2"/>
  <c r="M79" i="2" s="1"/>
  <c r="F73" i="2"/>
  <c r="F74" i="2" s="1"/>
  <c r="D73" i="2"/>
  <c r="L73" i="2" s="1"/>
  <c r="M73" i="2" s="1"/>
  <c r="D72" i="2"/>
  <c r="L72" i="2" s="1"/>
  <c r="M72" i="2" s="1"/>
  <c r="M69" i="2"/>
  <c r="L63" i="2"/>
  <c r="M63" i="2" s="1"/>
  <c r="M60" i="2"/>
  <c r="F52" i="2"/>
  <c r="F53" i="2" s="1"/>
  <c r="D52" i="2"/>
  <c r="L52" i="2" s="1"/>
  <c r="M52" i="2" s="1"/>
  <c r="M51" i="2"/>
  <c r="L51" i="2"/>
  <c r="M48" i="2"/>
  <c r="L42" i="2"/>
  <c r="M42" i="2" s="1"/>
  <c r="F42" i="2"/>
  <c r="D42" i="2"/>
  <c r="L41" i="2"/>
  <c r="M41" i="2" s="1"/>
  <c r="M38" i="2"/>
  <c r="L33" i="2"/>
  <c r="M33" i="2" s="1"/>
  <c r="M30" i="2"/>
  <c r="F25" i="2"/>
  <c r="D25" i="2"/>
  <c r="L25" i="2" s="1"/>
  <c r="B25" i="2"/>
  <c r="M22" i="2"/>
  <c r="L16" i="2"/>
  <c r="M16" i="2" s="1"/>
  <c r="M13" i="2"/>
  <c r="J265" i="2" l="1"/>
  <c r="M223" i="2"/>
  <c r="M227" i="2" s="1"/>
  <c r="M25" i="2"/>
  <c r="D74" i="2"/>
  <c r="L74" i="2" s="1"/>
  <c r="M74" i="2" s="1"/>
  <c r="D53" i="2"/>
  <c r="L53" i="2" s="1"/>
  <c r="M53" i="2" s="1"/>
  <c r="C324" i="2" l="1"/>
  <c r="A324" i="2"/>
  <c r="D3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A75406D3-1B6A-4880-8C02-3E0B70B989A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<sst xmlns="http://schemas.openxmlformats.org/spreadsheetml/2006/main" count="334" uniqueCount="132">
  <si>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</si>
  <si>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</si>
  <si>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</si>
  <si>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</si>
  <si>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</si>
  <si>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</si>
  <si>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</si>
  <si>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</si>
  <si>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</si>
  <si>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</si>
  <si>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</si>
  <si>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</si>
  <si>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</si>
  <si>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</si>
  <si>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</si>
  <si>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</si>
  <si>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</si>
  <si>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</si>
  <si>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</si>
  <si>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</si>
  <si>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</si>
  <si>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</si>
  <si>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</si>
  <si>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</si>
  <si>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</si>
  <si>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</si>
  <si>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</si>
  <si>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</si>
  <si>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</si>
  <si>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</si>
  <si>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</si>
  <si>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</si>
  <si>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</si>
  <si>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</si>
  <si>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</si>
  <si>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</si>
  <si>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</si>
  <si>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</si>
  <si>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</si>
  <si>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</si>
  <si>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</si>
  <si>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</si>
  <si>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</si>
  <si>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</si>
  <si>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</si>
  <si>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</si>
  <si>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</si>
  <si>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</si>
  <si>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</si>
  <si>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</si>
  <si>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</si>
  <si>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</si>
  <si>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</si>
  <si>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</si>
  <si>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</si>
  <si>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</si>
  <si>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</si>
  <si>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</si>
  <si>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</si>
  <si>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</si>
  <si>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</si>
  <si>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</si>
  <si>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</si>
  <si>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</si>
  <si>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</si>
  <si>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</si>
  <si>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</si>
  <si>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</si>
  <si>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</si>
  <si>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</si>
  <si>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</si>
  <si>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</si>
  <si>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</si>
  <si>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</si>
  <si>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</si>
  <si>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</si>
  <si>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</si>
  <si>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</si>
  <si>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</si>
  <si>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</si>
  <si>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</si>
  <si>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</si>
  <si>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</si>
  <si>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</si>
  <si>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</si>
  <si>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</si>
  <si>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</si>
  <si>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</si>
  <si>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</si>
  <si>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</si>
  <si>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</si>
  <si>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</si>
  <si>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</si>
  <si>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</si>
  <si>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</si>
  <si>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</si>
  <si>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</si>
  <si>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</si>
  <si>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</si>
  <si>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</si>
  <si>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</si>
  <si>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</si>
  <si>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</si>
  <si>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</si>
  <si>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</si>
  <si>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</si>
  <si>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</si>
  <si>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</si>
  <si>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</si>
  <si>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</si>
  <si>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</si>
  <si>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</si>
  <si>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</si>
  <si>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</si>
  <si>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</si>
  <si>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</si>
  <si>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</si>
  <si>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 xml:space="preserve">                                     VIRGINIA NATURAL GAS</t>
  </si>
  <si>
    <t>*Schedule 3 and Schedule 4 non A/C rates effective October through April</t>
  </si>
  <si>
    <t>STR</t>
  </si>
  <si>
    <t xml:space="preserve">            JUNE 2021 </t>
  </si>
  <si>
    <t>SCHEDULE 3 - RESIDENTIAL FIRM GAS SALES SERVICE /RESIDENTIAL  AIR CONDITIONING FIRM GAS SALES SERVICE *</t>
  </si>
  <si>
    <t>SCHEDULE 4  - GENERAL FIRM GAS SALES SERVICE /GENERAL AIR CONDITIONING FIRM GAS SALES SERVICE *</t>
  </si>
  <si>
    <t>This Filing Effective for the Billing Month of June 2021 /  Subject to Refund</t>
  </si>
  <si>
    <t>FILED 05-14-21</t>
  </si>
  <si>
    <t>Superseding Filing Effective for the Billing of May 2021/ Subject to Refund</t>
  </si>
  <si>
    <t>Filed 04-30-21</t>
  </si>
  <si>
    <t>Superseding Filing Effective for the Billing Month of March 2021/ Subject to Refund</t>
  </si>
  <si>
    <t>JUNE 2021</t>
  </si>
  <si>
    <t>Filed 5-27-21</t>
  </si>
  <si>
    <t>This Filing Effective for the Billing Month of June 2021/ Interim Rates- Subject to Refund per Case No. PUR-2020-00095</t>
  </si>
  <si>
    <t>Superseding Filing Effective for the Billing Month of May 2021/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</si>
</sst>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0" fontId="4" fillId="0" borderId="0" xfId="1" quotePrefix="1" applyFont="1" applyAlignment="1">
      <alignment horizontal="centerContinuous"/>
    </xf>
    <xf numFmtId="0" fontId="3" fillId="0" borderId="0" xfId="1" applyFont="1" applyAlignment="1">
      <alignment horizontal="left"/>
    </xf>
    <xf numFmtId="17" fontId="4" fillId="0" borderId="0" xfId="1" quotePrefix="1" applyNumberFormat="1" applyFont="1" applyAlignment="1">
      <alignment horizontal="centerContinuous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topLeftCell="A160" zoomScale="65" zoomScaleNormal="65" workbookViewId="0">
      <selection activeCell="D210" sqref="D210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 t="s">
        <v>119</v>
      </c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120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0.56233999999999995</v>
      </c>
      <c r="E16" s="10"/>
      <c r="F16" s="10">
        <v>1.265E-2</v>
      </c>
      <c r="G16" s="10"/>
      <c r="H16" s="10"/>
      <c r="I16" s="10"/>
      <c r="J16" s="10"/>
      <c r="K16" s="10"/>
      <c r="L16" s="10">
        <f>SUM(D16:J16)</f>
        <v>0.57499</v>
      </c>
      <c r="M16" s="10">
        <f>B16+L16</f>
        <v>1.2059600000000001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65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0.56233999999999995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0.57499</v>
      </c>
      <c r="M25" s="10">
        <f>B25+L25</f>
        <v>1.2059600000000001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0.30781999999999998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0.25022999999999995</v>
      </c>
      <c r="M33" s="10">
        <f>B33+L33</f>
        <v>0.41576999999999997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0.47439999999999999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0.49735000000000001</v>
      </c>
      <c r="M41" s="10">
        <f>B41+L41</f>
        <v>0.89873000000000003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+D41</f>
        <v>0.47439999999999999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0.49735000000000001</v>
      </c>
      <c r="M42" s="10">
        <f>B42+L42</f>
        <v>0.83523000000000003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0.39762999999999998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0.38317999999999997</v>
      </c>
      <c r="M51" s="10">
        <f>B51+L51</f>
        <v>0.80163999999999991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0.39762999999999998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0.38317999999999997</v>
      </c>
      <c r="M52" s="10">
        <f>B52+L52</f>
        <v>0.68469000000000002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0.39762999999999998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0.38317999999999997</v>
      </c>
      <c r="M53" s="10">
        <f>B53+L53</f>
        <v>0.62434999999999996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121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0.21747</v>
      </c>
      <c r="C63" s="10"/>
      <c r="D63" s="10">
        <v>0.25191999999999998</v>
      </c>
      <c r="E63" s="10"/>
      <c r="F63" s="10">
        <v>-2.7629999999999998E-2</v>
      </c>
      <c r="G63" s="10"/>
      <c r="H63" s="10"/>
      <c r="I63" s="10"/>
      <c r="J63" s="10"/>
      <c r="K63" s="10"/>
      <c r="L63" s="10">
        <f>SUM(D63:J63)</f>
        <v>0.22428999999999999</v>
      </c>
      <c r="M63" s="10">
        <f>B63+L63</f>
        <v>0.44175999999999999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-0.17502000000000001</v>
      </c>
      <c r="N65" s="1"/>
      <c r="O65" s="10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v>63.42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63.42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v>0.57037000000000004</v>
      </c>
      <c r="C72" s="10"/>
      <c r="D72" s="10">
        <f>+D63</f>
        <v>0.25191999999999998</v>
      </c>
      <c r="E72" s="10"/>
      <c r="F72" s="10">
        <v>-2.8539999999999999E-2</v>
      </c>
      <c r="G72" s="10"/>
      <c r="H72" s="10"/>
      <c r="I72" s="10"/>
      <c r="J72" s="10"/>
      <c r="K72" s="10"/>
      <c r="L72" s="10">
        <f>SUM(D72:J72)</f>
        <v>0.22337999999999997</v>
      </c>
      <c r="M72" s="10">
        <f>B72+L72</f>
        <v>0.79374999999999996</v>
      </c>
      <c r="N72" s="10"/>
      <c r="O72" s="10" t="s">
        <v>18</v>
      </c>
    </row>
    <row r="73" spans="1:15" ht="20.100000000000001" customHeight="1">
      <c r="A73" s="1" t="s">
        <v>26</v>
      </c>
      <c r="B73" s="10">
        <v>0.33167000000000002</v>
      </c>
      <c r="C73" s="10"/>
      <c r="D73" s="10">
        <f>D72</f>
        <v>0.25191999999999998</v>
      </c>
      <c r="E73" s="10"/>
      <c r="F73" s="10">
        <f>F72</f>
        <v>-2.8539999999999999E-2</v>
      </c>
      <c r="G73" s="10"/>
      <c r="H73" s="10"/>
      <c r="I73" s="10"/>
      <c r="J73" s="10"/>
      <c r="K73" s="10"/>
      <c r="L73" s="10">
        <f>SUM(D73:J73)</f>
        <v>0.22337999999999997</v>
      </c>
      <c r="M73" s="10">
        <f>B73+L73</f>
        <v>0.55505000000000004</v>
      </c>
      <c r="N73" s="10"/>
      <c r="O73" s="10" t="s">
        <v>18</v>
      </c>
    </row>
    <row r="74" spans="1:15" ht="20.100000000000001" customHeight="1">
      <c r="A74" s="1" t="s">
        <v>27</v>
      </c>
      <c r="B74" s="10">
        <v>0.32562999999999998</v>
      </c>
      <c r="C74" s="10"/>
      <c r="D74" s="10">
        <f>D73</f>
        <v>0.25191999999999998</v>
      </c>
      <c r="E74" s="10"/>
      <c r="F74" s="10">
        <f>F73</f>
        <v>-2.8539999999999999E-2</v>
      </c>
      <c r="G74" s="10"/>
      <c r="H74" s="10"/>
      <c r="I74" s="10"/>
      <c r="J74" s="10"/>
      <c r="K74" s="10"/>
      <c r="L74" s="10">
        <f>SUM(D74:J74)</f>
        <v>0.22337999999999997</v>
      </c>
      <c r="M74" s="10">
        <f>B74+L74</f>
        <v>0.54901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0.28742000000000001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4.88</v>
      </c>
      <c r="M79" s="9">
        <f>ROUND(+B79+L79,2)</f>
        <v>23.39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123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124</v>
      </c>
      <c r="B82" s="1"/>
      <c r="C82" s="1"/>
      <c r="D82" s="1"/>
      <c r="E82" s="1"/>
      <c r="F82" s="1" t="s">
        <v>125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116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118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62" t="s">
        <v>128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1.1070599999999999</v>
      </c>
      <c r="K101" s="1"/>
      <c r="L101" s="1"/>
      <c r="M101" s="10">
        <f>SUM(F101:J101)</f>
        <v>1.34826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0.24883</v>
      </c>
      <c r="K107" s="1"/>
      <c r="L107" s="1"/>
      <c r="M107" s="10">
        <f>SUM(F107:J107)</f>
        <v>0.24883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1.1070599999999999</v>
      </c>
      <c r="K114" s="1"/>
      <c r="L114" s="1"/>
      <c r="M114" s="10">
        <f>SUM(F114:J114)</f>
        <v>1.34826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0.24883</v>
      </c>
      <c r="K124" s="1"/>
      <c r="L124" s="1"/>
      <c r="M124" s="10">
        <f>SUM(F124:J124)</f>
        <v>0.24883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126</v>
      </c>
      <c r="B128" s="1"/>
      <c r="C128" s="1"/>
      <c r="D128" s="1"/>
      <c r="E128" s="1"/>
      <c r="F128" s="1" t="s">
        <v>127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117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66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67</v>
      </c>
    </row>
    <row r="133" spans="1:15" ht="20.100000000000001" customHeight="1">
      <c r="A133" s="24" t="s">
        <v>68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128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69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70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71</v>
      </c>
      <c r="B145" s="30"/>
      <c r="C145" s="30"/>
      <c r="D145" s="30"/>
      <c r="E145" s="30"/>
      <c r="F145" s="30"/>
      <c r="G145" s="30"/>
      <c r="H145" s="56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72</v>
      </c>
      <c r="B146" s="30"/>
      <c r="C146" s="30"/>
      <c r="D146" s="30"/>
      <c r="E146" s="30"/>
      <c r="F146" s="30"/>
      <c r="G146" s="30"/>
      <c r="H146" s="56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6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7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70</v>
      </c>
      <c r="B149" s="30"/>
      <c r="C149" s="30"/>
      <c r="D149" s="30"/>
      <c r="E149" s="30"/>
      <c r="F149" s="30"/>
      <c r="G149" s="30"/>
      <c r="H149" s="58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71</v>
      </c>
      <c r="B150" s="30"/>
      <c r="C150" s="30"/>
      <c r="D150" s="30"/>
      <c r="E150" s="30"/>
      <c r="F150" s="30"/>
      <c r="G150" s="30"/>
      <c r="H150" s="58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72</v>
      </c>
      <c r="B151" s="30"/>
      <c r="C151" s="30"/>
      <c r="D151" s="30"/>
      <c r="E151" s="30"/>
      <c r="F151" s="30"/>
      <c r="G151" s="30"/>
      <c r="H151" s="58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58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73</v>
      </c>
      <c r="B153" s="30"/>
      <c r="C153" s="30"/>
      <c r="D153" s="30"/>
      <c r="E153" s="30"/>
      <c r="F153" s="30"/>
      <c r="G153" s="30"/>
      <c r="H153" s="57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74</v>
      </c>
      <c r="B154" s="30"/>
      <c r="C154" s="30"/>
      <c r="D154" s="30"/>
      <c r="E154" s="30"/>
      <c r="F154" s="30"/>
      <c r="G154" s="30"/>
      <c r="H154" s="57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75</v>
      </c>
      <c r="B155" s="30"/>
      <c r="C155" s="30"/>
      <c r="D155" s="30"/>
      <c r="E155" s="30"/>
      <c r="F155" s="30"/>
      <c r="G155" s="30"/>
      <c r="H155" s="58">
        <v>0.35799999999999998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76</v>
      </c>
      <c r="B156" s="30"/>
      <c r="C156" s="30"/>
      <c r="D156" s="30"/>
      <c r="E156" s="30"/>
      <c r="F156" s="30"/>
      <c r="G156" s="30"/>
      <c r="H156" s="58">
        <v>0.35799999999999998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77</v>
      </c>
      <c r="B157" s="30"/>
      <c r="C157" s="30"/>
      <c r="D157" s="30"/>
      <c r="E157" s="30"/>
      <c r="F157" s="30"/>
      <c r="G157" s="30"/>
      <c r="H157" s="58">
        <v>0.35799999999999998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78</v>
      </c>
      <c r="B158" s="30"/>
      <c r="C158" s="30"/>
      <c r="D158" s="30"/>
      <c r="E158" s="30"/>
      <c r="F158" s="30"/>
      <c r="G158" s="30"/>
      <c r="H158" s="58">
        <v>0.35799999999999998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79</v>
      </c>
      <c r="B159" s="30"/>
      <c r="C159" s="30"/>
      <c r="D159" s="30"/>
      <c r="E159" s="30"/>
      <c r="F159" s="30"/>
      <c r="G159" s="30"/>
      <c r="H159" s="58">
        <v>0.35799999999999998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58">
        <v>0.35799999999999998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129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130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131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62" t="s">
        <v>128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0.30557000000000001</v>
      </c>
      <c r="K189" s="1"/>
      <c r="L189" s="1"/>
      <c r="M189" s="10">
        <f>SUM(F189:J189)</f>
        <v>1.0287000000000002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1.3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0.30557000000000001</v>
      </c>
      <c r="K200" s="1"/>
      <c r="L200" s="1"/>
      <c r="M200" s="10">
        <f>SUM(F200:J200)</f>
        <v>0.38346000000000002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0.49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5.6739999999999999E-2</v>
      </c>
      <c r="K210" s="1"/>
      <c r="L210" s="1"/>
      <c r="M210" s="10">
        <f>SUM(F210:J210)</f>
        <v>0.49187000000000003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0.24883</v>
      </c>
      <c r="K212" s="1"/>
      <c r="L212" s="1"/>
      <c r="M212" s="10">
        <f>(J212)</f>
        <v>0.24883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0.94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5.6739999999999999E-2</v>
      </c>
      <c r="K223" s="10"/>
      <c r="L223" s="1"/>
      <c r="M223" s="10">
        <f>(F223+J223)</f>
        <v>0.13463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0.24883</v>
      </c>
      <c r="K225" s="1"/>
      <c r="L225" s="1"/>
      <c r="M225" s="10">
        <f>SUM(F225:J225)</f>
        <v>0.24883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0.49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63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/>
      <c r="D238" s="1"/>
      <c r="E238" s="1"/>
      <c r="F238" s="1" t="str">
        <f>+F127</f>
        <v>This Filing Effective for the Billing Month of June 2021 /  Subject to Refund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04-30-21</v>
      </c>
      <c r="B239" s="1"/>
      <c r="C239" s="1"/>
      <c r="D239" s="1"/>
      <c r="E239" s="1"/>
      <c r="F239" s="1" t="str">
        <f>+F128</f>
        <v>Superseding Filing Effective for the Billing Month of March 2021/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63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64" t="s">
        <v>128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64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0.24883</v>
      </c>
      <c r="K265" s="1"/>
      <c r="L265" s="1"/>
      <c r="M265" s="10">
        <v>0.24883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June 2021 /  Subject to Refund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04-30-21</v>
      </c>
      <c r="B278" s="1"/>
      <c r="C278" s="1"/>
      <c r="D278" s="1"/>
      <c r="E278" s="1"/>
      <c r="F278" s="10" t="str">
        <f>+F239</f>
        <v>Superseding Filing Effective for the Billing Month of March 2021/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80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128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81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82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83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70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71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59">
        <v>1092.3</v>
      </c>
      <c r="N302" s="27"/>
      <c r="O302" s="27" t="s">
        <v>15</v>
      </c>
    </row>
    <row r="303" spans="1:15">
      <c r="A303" s="26" t="s">
        <v>72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59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59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0"/>
      <c r="N305" s="27"/>
      <c r="O305" s="27"/>
    </row>
    <row r="306" spans="1:15">
      <c r="A306" s="26" t="s">
        <v>70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1"/>
      <c r="N306" s="27"/>
      <c r="O306" s="27"/>
    </row>
    <row r="307" spans="1:15">
      <c r="A307" s="26" t="s">
        <v>71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0">
        <v>6.5659999999999996E-2</v>
      </c>
      <c r="N307" s="27"/>
      <c r="O307" s="27" t="s">
        <v>18</v>
      </c>
    </row>
    <row r="308" spans="1:15">
      <c r="A308" s="26" t="s">
        <v>72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0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0">
        <v>4.0390000000000002E-2</v>
      </c>
      <c r="N309" s="27"/>
      <c r="O309" s="27" t="s">
        <v>18</v>
      </c>
    </row>
    <row r="310" spans="1:15">
      <c r="A310" s="26" t="s">
        <v>73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0"/>
      <c r="N310" s="27"/>
      <c r="O310" s="27"/>
    </row>
    <row r="311" spans="1:15">
      <c r="A311" s="26" t="s">
        <v>74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58">
        <v>0.35799999999999998</v>
      </c>
      <c r="N311" s="27"/>
      <c r="O311" s="27" t="s">
        <v>18</v>
      </c>
    </row>
    <row r="312" spans="1:15">
      <c r="A312" s="26" t="s">
        <v>75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58">
        <v>0.35799999999999998</v>
      </c>
      <c r="N312" s="27"/>
      <c r="O312" s="27" t="s">
        <v>18</v>
      </c>
    </row>
    <row r="313" spans="1:15">
      <c r="A313" s="26" t="s">
        <v>76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58">
        <v>0.35799999999999998</v>
      </c>
      <c r="N313" s="27"/>
      <c r="O313" s="27" t="s">
        <v>18</v>
      </c>
    </row>
    <row r="314" spans="1:15">
      <c r="A314" s="26" t="s">
        <v>77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58">
        <v>0.35799999999999998</v>
      </c>
      <c r="N314" s="27"/>
      <c r="O314" s="27" t="s">
        <v>18</v>
      </c>
    </row>
    <row r="315" spans="1:15">
      <c r="A315" s="26" t="s">
        <v>78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58">
        <v>0.35799999999999998</v>
      </c>
      <c r="N315" s="27"/>
      <c r="O315" s="27" t="s">
        <v>18</v>
      </c>
    </row>
    <row r="316" spans="1:15">
      <c r="A316" s="26" t="s">
        <v>79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58">
        <v>0.35799999999999998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5-27-21</v>
      </c>
      <c r="B324" s="30"/>
      <c r="C324" s="30" t="str">
        <f>+C168</f>
        <v>This Filing Effective for the Billing Month of June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May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84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115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114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85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86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87</v>
      </c>
      <c r="J339" s="32"/>
      <c r="K339" s="27"/>
      <c r="L339" s="27"/>
      <c r="M339" s="27"/>
      <c r="N339" s="27"/>
      <c r="O339" s="27"/>
    </row>
    <row r="340" spans="1:15">
      <c r="A340" s="32" t="s">
        <v>88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89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90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91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92</v>
      </c>
      <c r="J349" s="32"/>
      <c r="K349" s="27"/>
      <c r="L349" s="27"/>
      <c r="M349" s="27"/>
      <c r="N349" s="27"/>
      <c r="O349" s="27"/>
    </row>
    <row r="350" spans="1:15">
      <c r="A350" s="32" t="s">
        <v>93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94</v>
      </c>
      <c r="J351" s="32"/>
      <c r="K351" s="27"/>
      <c r="L351" s="27"/>
      <c r="M351" s="27"/>
      <c r="N351" s="27"/>
      <c r="O351" s="27"/>
    </row>
    <row r="352" spans="1:15">
      <c r="A352" s="32" t="s">
        <v>95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96</v>
      </c>
      <c r="J353" s="32"/>
      <c r="K353" s="27"/>
      <c r="L353" s="27"/>
      <c r="M353" s="27"/>
      <c r="N353" s="27"/>
      <c r="O353" s="27"/>
    </row>
    <row r="354" spans="1:15">
      <c r="A354" s="32" t="s">
        <v>97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94</v>
      </c>
      <c r="J355" s="32"/>
      <c r="K355" s="27"/>
      <c r="L355" s="27"/>
      <c r="M355" s="27"/>
      <c r="N355" s="27"/>
      <c r="O355" s="27"/>
    </row>
    <row r="356" spans="1:15">
      <c r="A356" s="32" t="s">
        <v>98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99</v>
      </c>
      <c r="K357" s="27"/>
      <c r="L357" s="27"/>
      <c r="M357" s="27"/>
      <c r="N357" s="27"/>
      <c r="O357" s="27"/>
    </row>
    <row r="358" spans="1:15">
      <c r="A358" s="32" t="s">
        <v>100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101</v>
      </c>
      <c r="K359" s="27"/>
      <c r="L359" s="27"/>
      <c r="M359" s="27"/>
      <c r="N359" s="27"/>
      <c r="O359" s="27"/>
    </row>
    <row r="360" spans="1:15">
      <c r="A360" s="32" t="s">
        <v>102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103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104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105</v>
      </c>
      <c r="B363" s="32"/>
      <c r="C363" s="32"/>
      <c r="D363" s="32"/>
      <c r="E363" s="32"/>
      <c r="F363" s="32"/>
      <c r="G363" s="32"/>
      <c r="H363" s="32"/>
      <c r="I363" s="32" t="s">
        <v>106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107</v>
      </c>
      <c r="J364" s="32"/>
      <c r="K364" s="27"/>
      <c r="L364" s="27"/>
      <c r="M364" s="27"/>
      <c r="N364" s="27"/>
      <c r="O364" s="27"/>
    </row>
    <row r="365" spans="1:15">
      <c r="A365" s="32" t="s">
        <v>108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104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105</v>
      </c>
      <c r="B367" s="32"/>
      <c r="C367" s="32"/>
      <c r="D367" s="32"/>
      <c r="E367" s="32"/>
      <c r="F367" s="32"/>
      <c r="G367" s="32"/>
      <c r="H367" s="32"/>
      <c r="I367" s="32" t="s">
        <v>109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110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111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112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113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2021-06-15T15:28:02Z</dcterms:modified>
</cp:coreProperties>
</file>