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CCGFS01\IDTURNER$\WORK\Virginia Natural Gas\Rates - Monthly Rate Updates\2021 Monthly Rate Updates\October 2021\"/>
    </mc:Choice>
  </mc:AlternateContent>
  <xr:revisionPtr revIDLastSave="0" documentId="8_{4BF800EB-9E93-49BB-90D8-7DEC668BC297}" xr6:coauthVersionLast="46" xr6:coauthVersionMax="46" xr10:uidLastSave="{00000000-0000-0000-0000-000000000000}"/>
  <bookViews>
    <workbookView xWindow="348" yWindow="1164" windowWidth="15360" windowHeight="10308" xr2:uid="{EA9487BC-C5CF-4A40-95E6-08EA2216C778}"/>
  </bookViews>
  <sheets>
    <sheet name="Oct 21 Websit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3" i="5" l="1"/>
  <c r="M63" i="5" s="1"/>
  <c r="M16" i="5"/>
  <c r="M25" i="5"/>
  <c r="L25" i="5"/>
  <c r="L16" i="5"/>
  <c r="F308" i="5"/>
  <c r="F307" i="5"/>
  <c r="A307" i="5"/>
  <c r="F272" i="5"/>
  <c r="F271" i="5"/>
  <c r="A272" i="5"/>
  <c r="A244" i="5"/>
  <c r="M259" i="5"/>
  <c r="M257" i="5"/>
  <c r="M255" i="5"/>
  <c r="M253" i="5"/>
  <c r="A236" i="5"/>
  <c r="F236" i="5"/>
  <c r="F235" i="5"/>
  <c r="A174" i="5"/>
  <c r="F220" i="5"/>
  <c r="F218" i="5"/>
  <c r="M218" i="5" s="1"/>
  <c r="M209" i="5"/>
  <c r="M207" i="5"/>
  <c r="H207" i="5"/>
  <c r="M205" i="5"/>
  <c r="M197" i="5"/>
  <c r="M199" i="5" s="1"/>
  <c r="J197" i="5"/>
  <c r="M195" i="5"/>
  <c r="M186" i="5"/>
  <c r="M188" i="5" s="1"/>
  <c r="M184" i="5"/>
  <c r="F164" i="5"/>
  <c r="F163" i="5"/>
  <c r="A90" i="5"/>
  <c r="F128" i="5"/>
  <c r="A128" i="5"/>
  <c r="F127" i="5"/>
  <c r="M124" i="5"/>
  <c r="J124" i="5"/>
  <c r="M121" i="5"/>
  <c r="M120" i="5"/>
  <c r="M119" i="5"/>
  <c r="J116" i="5"/>
  <c r="M116" i="5" s="1"/>
  <c r="J114" i="5"/>
  <c r="F114" i="5"/>
  <c r="M114" i="5" s="1"/>
  <c r="M112" i="5"/>
  <c r="M107" i="5"/>
  <c r="M105" i="5"/>
  <c r="M103" i="5"/>
  <c r="M101" i="5"/>
  <c r="M99" i="5"/>
  <c r="M211" i="5" l="1"/>
  <c r="J220" i="5"/>
  <c r="M220" i="5" s="1"/>
  <c r="J222" i="5"/>
  <c r="M222" i="5" s="1"/>
  <c r="M224" i="5" l="1"/>
  <c r="A280" i="5"/>
  <c r="A13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2" authorId="0" shapeId="0" xr:uid="{4D843F0A-2054-450A-81EA-390BB02D396D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<sst xmlns="http://schemas.openxmlformats.org/spreadsheetml/2006/main" count="324" uniqueCount="130">
  <si>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</si>
  <si>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</si>
  <si>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</si>
  <si>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</si>
  <si>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</si>
  <si>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</si>
  <si>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</si>
  <si>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</si>
  <si>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</si>
  <si>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</si>
  <si>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</si>
  <si>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</si>
  <si>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</si>
  <si>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</si>
  <si>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</si>
  <si>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</si>
  <si>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</si>
  <si>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</si>
  <si>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</si>
  <si>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</si>
  <si>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</si>
  <si>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</si>
  <si>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</si>
  <si>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</si>
  <si>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</si>
  <si>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</si>
  <si>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</si>
  <si>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</si>
  <si>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</si>
  <si>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</si>
  <si>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</si>
  <si>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</si>
  <si>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</si>
  <si>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</si>
  <si>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</si>
  <si>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</si>
  <si>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</si>
  <si>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</si>
  <si>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</si>
  <si>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</si>
  <si>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</si>
  <si>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</si>
  <si>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</si>
  <si>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</si>
  <si>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</si>
  <si>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</si>
  <si>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</si>
  <si>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</si>
  <si>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</si>
  <si>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</si>
  <si>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</si>
  <si>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</si>
  <si>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</si>
  <si>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</si>
  <si>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</si>
  <si>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</si>
  <si>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</si>
  <si>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</si>
  <si>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</si>
  <si>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</si>
  <si>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</si>
  <si>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</si>
  <si>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</si>
  <si>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</si>
  <si>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</si>
  <si>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</si>
  <si>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</si>
  <si>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</si>
  <si>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</si>
  <si>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</si>
  <si>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</si>
  <si>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</si>
  <si>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</si>
  <si>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As Contracted</t>
  </si>
  <si>
    <t>*  Schedule 3 and Schedule 4 A/C rates effective  May through September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</si>
  <si>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</si>
  <si>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</si>
  <si>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MSA</t>
  </si>
  <si>
    <t xml:space="preserve">**Conversion factor 1.2667 </t>
  </si>
  <si>
    <t>Charge and Commodity Chg</t>
  </si>
  <si>
    <t xml:space="preserve">Customer Charge: </t>
  </si>
  <si>
    <t>SCHEDULE 16- NEW FACILITIES INTERRUPTIBLE GAS DELIVERY SERVICE</t>
  </si>
  <si>
    <t>Monthly Minimum  Charge:</t>
  </si>
  <si>
    <t>Customer Charge: *</t>
  </si>
  <si>
    <t>Delivery Rate: *</t>
  </si>
  <si>
    <t>PAGE 3</t>
  </si>
  <si>
    <t>PAGE 6</t>
  </si>
  <si>
    <t>CARE</t>
  </si>
  <si>
    <t xml:space="preserve">            OCTOBER 2021</t>
  </si>
  <si>
    <t xml:space="preserve">This Filing Effective for the Billing Month of October 2021 </t>
  </si>
  <si>
    <t>FILED 09-22-21</t>
  </si>
  <si>
    <t>Superseding Filing Effective for the Billing of September 2021</t>
  </si>
  <si>
    <t>Filed 9/29/21</t>
  </si>
  <si>
    <t>DELIVERY</t>
  </si>
  <si>
    <t>STATION</t>
  </si>
  <si>
    <t>CHARGE</t>
  </si>
  <si>
    <t xml:space="preserve">                    VIRGINIA NATURAL GAS</t>
  </si>
  <si>
    <t xml:space="preserve">                                                                   SCHEDULE OF RATES AND CHARGES</t>
  </si>
  <si>
    <t xml:space="preserve"> MISCELLANEOUS SERVICES</t>
  </si>
  <si>
    <t>PAGE 7</t>
  </si>
  <si>
    <t>Monthly Facility Charge Factor:</t>
  </si>
  <si>
    <t>Monthly Maintenance Charge Factor: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</si>
  <si>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</si>
  <si>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</si>
  <si>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</si>
  <si>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</si>
  <si>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</si>
  <si>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</si>
  <si>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</si>
  <si>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</si>
  <si>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</si>
  <si>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</si>
  <si>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</si>
  <si>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</si>
  <si>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</si>
  <si>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</si>
  <si>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</si>
  <si>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</si>
  <si>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</si>
  <si>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</si>
  <si>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</si>
  <si>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</si>
  <si>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</si>
  <si>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1.20% Per Month</t>
  </si>
  <si>
    <t xml:space="preserve"> .38% Per Month</t>
  </si>
  <si>
    <t>Tampering Charge</t>
  </si>
  <si>
    <t>$93.00</t>
  </si>
  <si>
    <t>Filed:  09/14/2021</t>
  </si>
  <si>
    <t xml:space="preserve">This Filing Effective October 1, 2021  </t>
  </si>
  <si>
    <t>Superseding Filing Effective For the Billing Month of January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</si>
</sst>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[$$-409]#,##0.00000"/>
    <numFmt numFmtId="166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 MT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u/>
      <sz val="16"/>
      <name val="Arial"/>
      <family val="2"/>
    </font>
    <font>
      <b/>
      <u/>
      <sz val="16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6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1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  <xf numFmtId="0" fontId="2" fillId="0" borderId="0"/>
  </cellStyleXfs>
  <cellXfs count="58">
    <xf numFmtId="0" fontId="0" fillId="0" borderId="0" xfId="0"/>
    <xf numFmtId="0" fontId="7" fillId="0" borderId="0" xfId="6" applyFont="1"/>
    <xf numFmtId="0" fontId="8" fillId="0" borderId="0" xfId="6" applyFont="1" applyAlignment="1">
      <alignment horizontal="centerContinuous"/>
    </xf>
    <xf numFmtId="0" fontId="7" fillId="0" borderId="0" xfId="6" quotePrefix="1" applyFont="1" applyAlignment="1">
      <alignment horizontal="centerContinuous"/>
    </xf>
    <xf numFmtId="0" fontId="9" fillId="0" borderId="0" xfId="6" applyFont="1"/>
    <xf numFmtId="0" fontId="7" fillId="0" borderId="0" xfId="6" applyFont="1" applyAlignment="1">
      <alignment horizontal="centerContinuous"/>
    </xf>
    <xf numFmtId="0" fontId="7" fillId="0" borderId="1" xfId="6" applyFont="1" applyBorder="1"/>
    <xf numFmtId="0" fontId="8" fillId="0" borderId="0" xfId="6" applyFont="1"/>
    <xf numFmtId="0" fontId="7" fillId="0" borderId="0" xfId="6" applyFont="1" applyAlignment="1">
      <alignment horizontal="center"/>
    </xf>
    <xf numFmtId="164" fontId="7" fillId="0" borderId="0" xfId="6" applyNumberFormat="1" applyFont="1"/>
    <xf numFmtId="165" fontId="7" fillId="0" borderId="0" xfId="6" applyNumberFormat="1" applyFont="1"/>
    <xf numFmtId="165" fontId="7" fillId="0" borderId="0" xfId="6" applyNumberFormat="1" applyFont="1" applyProtection="1">
      <protection locked="0"/>
    </xf>
    <xf numFmtId="166" fontId="7" fillId="0" borderId="0" xfId="6" applyNumberFormat="1" applyFont="1"/>
    <xf numFmtId="0" fontId="11" fillId="0" borderId="0" xfId="6" applyFont="1"/>
    <xf numFmtId="0" fontId="9" fillId="0" borderId="0" xfId="6" quotePrefix="1" applyFont="1"/>
    <xf numFmtId="0" fontId="12" fillId="0" borderId="0" xfId="6" applyFont="1"/>
    <xf numFmtId="0" fontId="8" fillId="0" borderId="1" xfId="6" applyFont="1" applyBorder="1" applyAlignment="1">
      <alignment horizontal="centerContinuous"/>
    </xf>
    <xf numFmtId="0" fontId="7" fillId="0" borderId="1" xfId="6" applyFont="1" applyBorder="1" applyAlignment="1">
      <alignment horizontal="centerContinuous"/>
    </xf>
    <xf numFmtId="0" fontId="13" fillId="0" borderId="0" xfId="6" applyFont="1"/>
    <xf numFmtId="165" fontId="7" fillId="0" borderId="0" xfId="6" applyNumberFormat="1" applyFont="1" applyAlignment="1">
      <alignment horizontal="center"/>
    </xf>
    <xf numFmtId="10" fontId="7" fillId="0" borderId="0" xfId="6" applyNumberFormat="1" applyFont="1"/>
    <xf numFmtId="0" fontId="13" fillId="0" borderId="0" xfId="6" applyFont="1" applyAlignment="1">
      <alignment horizontal="center"/>
    </xf>
    <xf numFmtId="0" fontId="7" fillId="0" borderId="0" xfId="6" applyFont="1" applyAlignment="1">
      <alignment horizontal="right"/>
    </xf>
    <xf numFmtId="165" fontId="10" fillId="0" borderId="0" xfId="7" applyNumberFormat="1" applyFont="1" applyFill="1" applyAlignment="1"/>
    <xf numFmtId="0" fontId="16" fillId="0" borderId="0" xfId="6" applyFont="1" applyAlignment="1">
      <alignment horizontal="centerContinuous"/>
    </xf>
    <xf numFmtId="0" fontId="17" fillId="0" borderId="0" xfId="0" applyFont="1"/>
    <xf numFmtId="0" fontId="9" fillId="0" borderId="0" xfId="6" applyFont="1" applyAlignment="1">
      <alignment horizontal="centerContinuous"/>
    </xf>
    <xf numFmtId="17" fontId="16" fillId="0" borderId="0" xfId="6" applyNumberFormat="1" applyFont="1" applyAlignment="1">
      <alignment horizontal="centerContinuous"/>
    </xf>
    <xf numFmtId="0" fontId="16" fillId="0" borderId="0" xfId="6" applyFont="1"/>
    <xf numFmtId="0" fontId="9" fillId="0" borderId="0" xfId="6" applyFont="1" applyAlignment="1">
      <alignment horizontal="center"/>
    </xf>
    <xf numFmtId="164" fontId="9" fillId="0" borderId="0" xfId="6" applyNumberFormat="1" applyFont="1"/>
    <xf numFmtId="165" fontId="9" fillId="0" borderId="0" xfId="6" applyNumberFormat="1" applyFont="1"/>
    <xf numFmtId="165" fontId="9" fillId="0" borderId="0" xfId="6" applyNumberFormat="1" applyFont="1" applyProtection="1">
      <protection locked="0"/>
    </xf>
    <xf numFmtId="0" fontId="16" fillId="0" borderId="1" xfId="6" applyFont="1" applyBorder="1" applyAlignment="1">
      <alignment horizontal="centerContinuous"/>
    </xf>
    <xf numFmtId="0" fontId="9" fillId="0" borderId="1" xfId="6" applyFont="1" applyBorder="1" applyAlignment="1">
      <alignment horizontal="centerContinuous"/>
    </xf>
    <xf numFmtId="0" fontId="18" fillId="0" borderId="0" xfId="6" applyFont="1"/>
    <xf numFmtId="0" fontId="18" fillId="0" borderId="0" xfId="6" applyFont="1" applyAlignment="1">
      <alignment horizontal="center"/>
    </xf>
    <xf numFmtId="0" fontId="9" fillId="0" borderId="0" xfId="6" applyFont="1" applyFill="1"/>
    <xf numFmtId="0" fontId="7" fillId="0" borderId="0" xfId="6" applyFont="1" applyAlignment="1">
      <alignment horizontal="left"/>
    </xf>
    <xf numFmtId="0" fontId="8" fillId="0" borderId="2" xfId="6" applyFont="1" applyBorder="1" applyAlignment="1">
      <alignment horizontal="centerContinuous"/>
    </xf>
    <xf numFmtId="0" fontId="7" fillId="0" borderId="2" xfId="6" applyFont="1" applyBorder="1" applyAlignment="1">
      <alignment horizontal="centerContinuous"/>
    </xf>
    <xf numFmtId="165" fontId="17" fillId="0" borderId="0" xfId="0" applyNumberFormat="1" applyFont="1"/>
    <xf numFmtId="0" fontId="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centerContinuous"/>
    </xf>
    <xf numFmtId="17" fontId="8" fillId="0" borderId="0" xfId="0" applyNumberFormat="1" applyFont="1" applyAlignment="1">
      <alignment horizontal="centerContinuous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9" fillId="0" borderId="4" xfId="0" applyFont="1" applyBorder="1"/>
    <xf numFmtId="0" fontId="1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2" fontId="7" fillId="0" borderId="0" xfId="0" applyNumberFormat="1" applyFont="1" applyProtection="1">
      <protection locked="0"/>
    </xf>
    <xf numFmtId="0" fontId="16" fillId="0" borderId="0" xfId="0" applyFont="1"/>
    <xf numFmtId="0" fontId="7" fillId="0" borderId="0" xfId="0" quotePrefix="1" applyFont="1" applyProtection="1">
      <protection locked="0"/>
    </xf>
    <xf numFmtId="165" fontId="7" fillId="0" borderId="0" xfId="6" applyNumberFormat="1" applyFont="1" applyFill="1"/>
  </cellXfs>
  <cellStyles count="16">
    <cellStyle name="40% - Accent1 2" xfId="3" xr:uid="{3DE3D00F-C2F4-4D85-9494-D6C173C68BB3}"/>
    <cellStyle name="40% - Accent1 2 2" xfId="11" xr:uid="{8827195D-7BDF-4D9B-976E-17E7ECA5461F}"/>
    <cellStyle name="40% - Accent1 2 3" xfId="12" xr:uid="{3D82E56E-966A-45E5-9F47-0231BBB0D1C2}"/>
    <cellStyle name="40% - Accent1 2 3 2" xfId="2" xr:uid="{BA7D0B74-D7CE-404F-B47E-ABEA4907F5FD}"/>
    <cellStyle name="40% - Accent1 2 3 2 2" xfId="13" xr:uid="{870B7E45-D88D-4B47-891F-ED539773BBC7}"/>
    <cellStyle name="40% - Accent1 2 3 2 2 2" xfId="7" xr:uid="{795C6920-E129-4A4C-8190-96A8ED5F9064}"/>
    <cellStyle name="40% - Accent1 3" xfId="10" xr:uid="{903EDCE0-086C-438D-BB61-AA01AFD0ED6D}"/>
    <cellStyle name="Normal" xfId="0" builtinId="0"/>
    <cellStyle name="Normal 13" xfId="14" xr:uid="{EB6E5678-C21E-427F-90E0-40A49B5A7796}"/>
    <cellStyle name="Normal 2" xfId="1" xr:uid="{44FF44CC-68A7-4F1D-A8F1-392E2BE37D17}"/>
    <cellStyle name="Normal 2 2" xfId="4" xr:uid="{AEA07F73-C618-4E56-BC86-62A9353DF573}"/>
    <cellStyle name="Normal 2 2 2" xfId="6" xr:uid="{4B97AB88-91F2-427A-961A-0631C5B82B74}"/>
    <cellStyle name="Normal 3" xfId="5" xr:uid="{FD22F15E-F19E-4506-B29B-191C9995F9B2}"/>
    <cellStyle name="Normal 3 2" xfId="9" xr:uid="{14B4A964-918A-4E02-B9B4-B65A5E548CE7}"/>
    <cellStyle name="Normal 4" xfId="8" xr:uid="{0E2806F9-8FA9-4344-ADBA-8D63B0686B55}"/>
    <cellStyle name="Normal 4 2" xfId="15" xr:uid="{B0DBD9EC-CC1B-43DD-B022-14DF65605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8A1E-0626-43ED-ACF2-9CC2DF8CFE26}">
  <dimension ref="A1:P357"/>
  <sheetViews>
    <sheetView tabSelected="1" zoomScale="70" zoomScaleNormal="70" workbookViewId="0"/>
  </sheetViews>
  <sheetFormatPr defaultColWidth="8.88671875" defaultRowHeight="20.399999999999999"/>
  <cols>
    <col min="1" max="1" width="42.6640625" style="25" customWidth="1"/>
    <col min="2" max="2" width="17.88671875" style="25" customWidth="1"/>
    <col min="3" max="3" width="19.5546875" style="25" customWidth="1"/>
    <col min="4" max="4" width="15.44140625" style="25" customWidth="1"/>
    <col min="5" max="6" width="15.6640625" style="25" customWidth="1"/>
    <col min="7" max="7" width="8.88671875" style="25"/>
    <col min="8" max="8" width="16.5546875" style="25" customWidth="1"/>
    <col min="9" max="9" width="8.33203125" style="25" customWidth="1"/>
    <col min="10" max="10" width="16.88671875" style="25" customWidth="1"/>
    <col min="11" max="11" width="8.88671875" style="25"/>
    <col min="12" max="12" width="16.44140625" style="25" customWidth="1"/>
    <col min="13" max="13" width="24" style="25" customWidth="1"/>
    <col min="14" max="16384" width="8.88671875" style="25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4"/>
    </row>
    <row r="2" spans="1:16">
      <c r="A2" s="1"/>
      <c r="B2" s="1"/>
      <c r="C2" s="1"/>
      <c r="D2" s="1"/>
      <c r="E2" s="1"/>
      <c r="F2" s="4"/>
      <c r="G2" s="1"/>
      <c r="H2" s="1"/>
      <c r="I2" s="1"/>
      <c r="J2" s="1"/>
      <c r="K2" s="1"/>
      <c r="L2" s="1"/>
      <c r="M2" s="1"/>
      <c r="N2" s="1"/>
      <c r="O2" s="5"/>
      <c r="P2" s="4"/>
    </row>
    <row r="3" spans="1:16" ht="21">
      <c r="A3" s="2" t="s">
        <v>0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  <c r="P3" s="4"/>
    </row>
    <row r="4" spans="1:16" ht="21">
      <c r="A4" s="2" t="s">
        <v>1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  <c r="P4" s="4"/>
    </row>
    <row r="5" spans="1:16" ht="21.6" thickBot="1">
      <c r="A5" s="2" t="s">
        <v>88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2</v>
      </c>
      <c r="P5" s="4"/>
    </row>
    <row r="6" spans="1:1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4"/>
    </row>
    <row r="7" spans="1:16" ht="21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  <c r="P7" s="4"/>
    </row>
    <row r="8" spans="1:16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 t="s">
        <v>77</v>
      </c>
      <c r="I8" s="1"/>
      <c r="J8" s="8"/>
      <c r="K8" s="1"/>
      <c r="L8" s="8" t="s">
        <v>10</v>
      </c>
      <c r="M8" s="8" t="s">
        <v>11</v>
      </c>
      <c r="N8" s="1"/>
      <c r="O8" s="1"/>
      <c r="P8" s="4"/>
    </row>
    <row r="9" spans="1:16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  <c r="P9" s="4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4"/>
    </row>
    <row r="11" spans="1:16" ht="21">
      <c r="A11" s="7" t="s">
        <v>12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  <c r="P11" s="4"/>
    </row>
    <row r="12" spans="1:16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  <c r="P12" s="4"/>
    </row>
    <row r="13" spans="1:16">
      <c r="A13" s="1" t="s">
        <v>13</v>
      </c>
      <c r="B13" s="12">
        <v>11.18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14</v>
      </c>
      <c r="M13" s="9">
        <v>11.18</v>
      </c>
      <c r="N13" s="1"/>
      <c r="O13" s="1" t="s">
        <v>15</v>
      </c>
      <c r="P13" s="4"/>
    </row>
    <row r="14" spans="1:16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  <c r="P14" s="4"/>
    </row>
    <row r="15" spans="1:16">
      <c r="A15" s="1" t="s">
        <v>16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  <c r="P15" s="4"/>
    </row>
    <row r="16" spans="1:16">
      <c r="A16" s="1" t="s">
        <v>17</v>
      </c>
      <c r="B16" s="10">
        <v>0.65993999999999997</v>
      </c>
      <c r="C16" s="10"/>
      <c r="D16" s="10">
        <v>0.71121999999999996</v>
      </c>
      <c r="E16" s="10"/>
      <c r="F16" s="10">
        <v>-1.3599999999999999E-2</v>
      </c>
      <c r="G16" s="10"/>
      <c r="H16" s="10">
        <v>-1.57E-3</v>
      </c>
      <c r="I16" s="10"/>
      <c r="J16" s="10"/>
      <c r="K16" s="10"/>
      <c r="L16" s="10">
        <f>SUM(D16:H16)</f>
        <v>0.69605000000000006</v>
      </c>
      <c r="M16" s="10">
        <f>+L16+B16</f>
        <v>1.35599</v>
      </c>
      <c r="N16" s="1"/>
      <c r="O16" s="10" t="s">
        <v>18</v>
      </c>
      <c r="P16" s="4"/>
    </row>
    <row r="17" spans="1:16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P17" s="4"/>
    </row>
    <row r="18" spans="1:16" ht="21">
      <c r="A18" s="1" t="s">
        <v>87</v>
      </c>
      <c r="B18" s="10"/>
      <c r="C18" s="10"/>
      <c r="D18" s="23"/>
      <c r="E18" s="10"/>
      <c r="F18" s="10"/>
      <c r="G18" s="10"/>
      <c r="H18" s="10"/>
      <c r="I18" s="10"/>
      <c r="J18" s="10"/>
      <c r="K18" s="10"/>
      <c r="L18" s="10"/>
      <c r="M18" s="10">
        <v>0.09</v>
      </c>
      <c r="N18" s="1"/>
      <c r="O18" s="10" t="s">
        <v>18</v>
      </c>
      <c r="P18" s="4"/>
    </row>
    <row r="19" spans="1:16" ht="21">
      <c r="A19" s="1"/>
      <c r="B19" s="10"/>
      <c r="C19" s="10"/>
      <c r="D19" s="23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  <c r="P19" s="4"/>
    </row>
    <row r="20" spans="1:16" ht="21">
      <c r="A20" s="7" t="s">
        <v>19</v>
      </c>
      <c r="B20" s="10"/>
      <c r="C20" s="10"/>
      <c r="D20" s="23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  <c r="P20" s="4"/>
    </row>
    <row r="21" spans="1:16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  <c r="P21" s="4"/>
    </row>
    <row r="22" spans="1:16">
      <c r="A22" s="1" t="s">
        <v>13</v>
      </c>
      <c r="B22" s="9">
        <v>4.28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14</v>
      </c>
      <c r="M22" s="9">
        <v>4.28</v>
      </c>
      <c r="N22" s="1"/>
      <c r="O22" s="1" t="s">
        <v>20</v>
      </c>
      <c r="P22" s="4"/>
    </row>
    <row r="23" spans="1:16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  <c r="P23" s="4"/>
    </row>
    <row r="24" spans="1:16">
      <c r="A24" s="1" t="s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  <c r="P24" s="4"/>
    </row>
    <row r="25" spans="1:16">
      <c r="A25" s="1" t="s">
        <v>17</v>
      </c>
      <c r="B25" s="10">
        <v>0.62195999999999996</v>
      </c>
      <c r="C25" s="10"/>
      <c r="D25" s="10">
        <v>0.71121999999999996</v>
      </c>
      <c r="E25" s="10"/>
      <c r="F25" s="10">
        <v>-1.3599999999999999E-2</v>
      </c>
      <c r="G25" s="10"/>
      <c r="H25" s="10">
        <v>-1.57E-3</v>
      </c>
      <c r="I25" s="10"/>
      <c r="J25" s="10"/>
      <c r="K25" s="10"/>
      <c r="L25" s="10">
        <f>SUM(D25:H25)</f>
        <v>0.69605000000000006</v>
      </c>
      <c r="M25" s="10">
        <f>+L25+B25</f>
        <v>1.3180100000000001</v>
      </c>
      <c r="N25" s="1"/>
      <c r="O25" s="10" t="s">
        <v>18</v>
      </c>
      <c r="P25" s="4"/>
    </row>
    <row r="26" spans="1:16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  <c r="P26" s="4"/>
    </row>
    <row r="27" spans="1:16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  <c r="P27" s="4"/>
    </row>
    <row r="28" spans="1:16" ht="21">
      <c r="A28" s="7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4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4"/>
    </row>
    <row r="30" spans="1:16">
      <c r="A30" s="1" t="s">
        <v>13</v>
      </c>
      <c r="B30" s="9">
        <v>20.21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14</v>
      </c>
      <c r="M30" s="9">
        <v>20.21</v>
      </c>
      <c r="N30" s="1"/>
      <c r="O30" s="1" t="s">
        <v>15</v>
      </c>
      <c r="P30" s="4"/>
    </row>
    <row r="31" spans="1:16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  <c r="P31" s="4"/>
    </row>
    <row r="32" spans="1:16">
      <c r="A32" s="1" t="s">
        <v>16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  <c r="P32" s="4"/>
    </row>
    <row r="33" spans="1:16">
      <c r="A33" s="1" t="s">
        <v>17</v>
      </c>
      <c r="B33" s="10">
        <v>0.16436000000000001</v>
      </c>
      <c r="C33" s="10"/>
      <c r="D33" s="10">
        <v>0.45489000000000002</v>
      </c>
      <c r="E33" s="10"/>
      <c r="F33" s="10">
        <v>-4.1660000000000003E-2</v>
      </c>
      <c r="G33" s="10"/>
      <c r="H33" s="10">
        <v>-1.57E-3</v>
      </c>
      <c r="I33" s="10"/>
      <c r="J33" s="10"/>
      <c r="K33" s="10"/>
      <c r="L33" s="10">
        <v>0.41165999999999997</v>
      </c>
      <c r="M33" s="10">
        <v>0.57601999999999998</v>
      </c>
      <c r="N33" s="10"/>
      <c r="O33" s="10" t="s">
        <v>18</v>
      </c>
      <c r="P33" s="4"/>
    </row>
    <row r="34" spans="1:16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4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4"/>
    </row>
    <row r="36" spans="1:16" ht="21">
      <c r="A36" s="7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4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4"/>
    </row>
    <row r="38" spans="1:16">
      <c r="A38" s="1" t="s">
        <v>13</v>
      </c>
      <c r="B38" s="9">
        <v>21.39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14</v>
      </c>
      <c r="M38" s="9">
        <v>21.39</v>
      </c>
      <c r="N38" s="1"/>
      <c r="O38" s="1" t="s">
        <v>15</v>
      </c>
      <c r="P38" s="4"/>
    </row>
    <row r="39" spans="1:16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  <c r="P39" s="4"/>
    </row>
    <row r="40" spans="1:16">
      <c r="A40" s="1" t="s">
        <v>16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  <c r="P40" s="4"/>
    </row>
    <row r="41" spans="1:16">
      <c r="A41" s="1" t="s">
        <v>23</v>
      </c>
      <c r="B41" s="10">
        <v>0.39567000000000002</v>
      </c>
      <c r="C41" s="10"/>
      <c r="D41" s="10">
        <v>0.62263000000000002</v>
      </c>
      <c r="E41" s="10"/>
      <c r="F41" s="10">
        <v>2.3259999999999999E-2</v>
      </c>
      <c r="G41" s="10"/>
      <c r="H41" s="10">
        <v>-1.57E-3</v>
      </c>
      <c r="I41" s="10"/>
      <c r="J41" s="10"/>
      <c r="K41" s="10"/>
      <c r="L41" s="10">
        <v>0.64432</v>
      </c>
      <c r="M41" s="10">
        <v>1.03999</v>
      </c>
      <c r="N41" s="10"/>
      <c r="O41" s="10" t="s">
        <v>18</v>
      </c>
      <c r="P41" s="4"/>
    </row>
    <row r="42" spans="1:16">
      <c r="A42" s="1" t="s">
        <v>24</v>
      </c>
      <c r="B42" s="10">
        <v>0.33307999999999999</v>
      </c>
      <c r="C42" s="10"/>
      <c r="D42" s="10">
        <v>0.62263000000000002</v>
      </c>
      <c r="E42" s="10"/>
      <c r="F42" s="10">
        <v>2.3259999999999999E-2</v>
      </c>
      <c r="G42" s="10"/>
      <c r="H42" s="10">
        <v>-1.57E-3</v>
      </c>
      <c r="I42" s="10"/>
      <c r="J42" s="10"/>
      <c r="K42" s="10"/>
      <c r="L42" s="10">
        <v>0.64432</v>
      </c>
      <c r="M42" s="10">
        <v>0.97740000000000005</v>
      </c>
      <c r="N42" s="10"/>
      <c r="O42" s="10" t="s">
        <v>18</v>
      </c>
      <c r="P42" s="4"/>
    </row>
    <row r="43" spans="1:16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4"/>
    </row>
    <row r="44" spans="1:16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4"/>
    </row>
    <row r="45" spans="1:16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  <c r="P45" s="4"/>
    </row>
    <row r="46" spans="1:16" ht="21">
      <c r="A46" s="7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4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4"/>
    </row>
    <row r="48" spans="1:16">
      <c r="A48" s="1" t="s">
        <v>13</v>
      </c>
      <c r="B48" s="9">
        <v>41.6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14</v>
      </c>
      <c r="M48" s="9">
        <v>41.6</v>
      </c>
      <c r="N48" s="1"/>
      <c r="O48" s="1" t="s">
        <v>15</v>
      </c>
      <c r="P48" s="4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  <c r="P49" s="4"/>
    </row>
    <row r="50" spans="1:16">
      <c r="A50" s="1" t="s">
        <v>16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  <c r="P50" s="4"/>
    </row>
    <row r="51" spans="1:16">
      <c r="A51" s="1" t="s">
        <v>23</v>
      </c>
      <c r="B51" s="10">
        <v>0.41245999999999999</v>
      </c>
      <c r="C51" s="10"/>
      <c r="D51" s="10">
        <v>0.54503999999999997</v>
      </c>
      <c r="E51" s="10"/>
      <c r="F51" s="10">
        <v>-1.366E-2</v>
      </c>
      <c r="G51" s="10"/>
      <c r="H51" s="10">
        <v>-1.57E-3</v>
      </c>
      <c r="I51" s="10"/>
      <c r="J51" s="10"/>
      <c r="K51" s="10"/>
      <c r="L51" s="10">
        <v>0.52981</v>
      </c>
      <c r="M51" s="10">
        <v>0.94226999999999994</v>
      </c>
      <c r="N51" s="10"/>
      <c r="O51" s="10" t="s">
        <v>18</v>
      </c>
      <c r="P51" s="4"/>
    </row>
    <row r="52" spans="1:16">
      <c r="A52" s="1" t="s">
        <v>26</v>
      </c>
      <c r="B52" s="10">
        <v>0.29718</v>
      </c>
      <c r="C52" s="10"/>
      <c r="D52" s="10">
        <v>0.54503999999999997</v>
      </c>
      <c r="E52" s="10"/>
      <c r="F52" s="10">
        <v>-1.366E-2</v>
      </c>
      <c r="G52" s="10"/>
      <c r="H52" s="10">
        <v>-1.57E-3</v>
      </c>
      <c r="I52" s="10"/>
      <c r="J52" s="10"/>
      <c r="K52" s="10"/>
      <c r="L52" s="10">
        <v>0.52981</v>
      </c>
      <c r="M52" s="10">
        <v>0.82699</v>
      </c>
      <c r="N52" s="10"/>
      <c r="O52" s="10" t="s">
        <v>18</v>
      </c>
      <c r="P52" s="4"/>
    </row>
    <row r="53" spans="1:16">
      <c r="A53" s="1" t="s">
        <v>27</v>
      </c>
      <c r="B53" s="10">
        <v>0.23771</v>
      </c>
      <c r="C53" s="10"/>
      <c r="D53" s="10">
        <v>0.54503999999999997</v>
      </c>
      <c r="E53" s="10"/>
      <c r="F53" s="10">
        <v>-1.366E-2</v>
      </c>
      <c r="G53" s="10"/>
      <c r="H53" s="10">
        <v>-1.57E-3</v>
      </c>
      <c r="I53" s="10"/>
      <c r="J53" s="10"/>
      <c r="K53" s="10"/>
      <c r="L53" s="10">
        <v>0.52981</v>
      </c>
      <c r="M53" s="10">
        <v>0.76751999999999998</v>
      </c>
      <c r="N53" s="10"/>
      <c r="O53" s="10" t="s">
        <v>18</v>
      </c>
      <c r="P53" s="4"/>
    </row>
    <row r="54" spans="1:16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4"/>
    </row>
    <row r="55" spans="1:16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4"/>
    </row>
    <row r="56" spans="1:16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4"/>
    </row>
    <row r="57" spans="1:16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  <c r="P57" s="4"/>
    </row>
    <row r="58" spans="1:16" ht="21">
      <c r="A58" s="7" t="s">
        <v>75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  <c r="P58" s="4"/>
    </row>
    <row r="59" spans="1:16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  <c r="P59" s="4"/>
    </row>
    <row r="60" spans="1:16">
      <c r="A60" s="1" t="s">
        <v>13</v>
      </c>
      <c r="B60" s="9">
        <v>11.18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14</v>
      </c>
      <c r="M60" s="9">
        <v>11.18</v>
      </c>
      <c r="N60" s="1"/>
      <c r="O60" s="1" t="s">
        <v>15</v>
      </c>
      <c r="P60" s="4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  <c r="P61" s="4"/>
    </row>
    <row r="62" spans="1:16">
      <c r="A62" s="1" t="s">
        <v>16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  <c r="P62" s="4"/>
    </row>
    <row r="63" spans="1:16">
      <c r="A63" s="1" t="s">
        <v>17</v>
      </c>
      <c r="B63" s="10">
        <v>0.63005</v>
      </c>
      <c r="C63" s="10"/>
      <c r="D63" s="10">
        <v>0.71121999999999996</v>
      </c>
      <c r="E63" s="10"/>
      <c r="F63" s="10">
        <v>-1.3599999999999999E-2</v>
      </c>
      <c r="G63" s="10"/>
      <c r="H63" s="10">
        <v>-1.57E-3</v>
      </c>
      <c r="I63" s="10"/>
      <c r="J63" s="10"/>
      <c r="K63" s="10"/>
      <c r="L63" s="10">
        <f>SUM(D63:H63)</f>
        <v>0.69605000000000006</v>
      </c>
      <c r="M63" s="10">
        <f>+L63+B63</f>
        <v>1.3261000000000001</v>
      </c>
      <c r="N63" s="10"/>
      <c r="O63" s="10" t="s">
        <v>18</v>
      </c>
      <c r="P63" s="4"/>
    </row>
    <row r="64" spans="1:16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4"/>
    </row>
    <row r="65" spans="1:16">
      <c r="A65" s="1" t="s">
        <v>87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>
        <v>-1.9268400000000001</v>
      </c>
      <c r="N65" s="1"/>
      <c r="O65" s="10" t="s">
        <v>18</v>
      </c>
      <c r="P65" s="4"/>
    </row>
    <row r="66" spans="1:16">
      <c r="A66" s="1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"/>
      <c r="O66" s="10"/>
      <c r="P66" s="4"/>
    </row>
    <row r="67" spans="1:16">
      <c r="A67" s="1" t="s">
        <v>76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0"/>
      <c r="P67" s="4"/>
    </row>
    <row r="68" spans="1:16" ht="21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4"/>
    </row>
    <row r="69" spans="1:16">
      <c r="A69" s="1" t="s">
        <v>13</v>
      </c>
      <c r="B69" s="1">
        <v>33.14</v>
      </c>
      <c r="C69" s="1"/>
      <c r="D69" s="1"/>
      <c r="E69" s="1"/>
      <c r="F69" s="1"/>
      <c r="G69" s="1"/>
      <c r="H69" s="1"/>
      <c r="I69" s="1"/>
      <c r="J69" s="1"/>
      <c r="K69" s="1"/>
      <c r="L69" s="1" t="s">
        <v>14</v>
      </c>
      <c r="M69" s="1">
        <v>33.14</v>
      </c>
      <c r="N69" s="1"/>
      <c r="O69" s="1" t="s">
        <v>15</v>
      </c>
      <c r="P69" s="4"/>
    </row>
    <row r="70" spans="1:16">
      <c r="A70" s="1"/>
      <c r="B70" s="9"/>
      <c r="C70" s="1"/>
      <c r="D70" s="1"/>
      <c r="E70" s="9"/>
      <c r="F70" s="9"/>
      <c r="G70" s="1"/>
      <c r="H70" s="1"/>
      <c r="I70" s="1"/>
      <c r="J70" s="10"/>
      <c r="K70" s="1"/>
      <c r="L70" s="8"/>
      <c r="M70" s="9"/>
      <c r="N70" s="1"/>
      <c r="O70" s="1"/>
      <c r="P70" s="4"/>
    </row>
    <row r="71" spans="1:16">
      <c r="A71" s="1" t="s">
        <v>16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0"/>
      <c r="P71" s="4"/>
    </row>
    <row r="72" spans="1:16">
      <c r="A72" s="1" t="s">
        <v>23</v>
      </c>
      <c r="B72" s="1">
        <v>0.40115000000000001</v>
      </c>
      <c r="C72" s="1"/>
      <c r="D72" s="1">
        <v>0.54503999999999997</v>
      </c>
      <c r="E72" s="10"/>
      <c r="F72" s="10">
        <v>-1.366E-2</v>
      </c>
      <c r="G72" s="10"/>
      <c r="H72" s="1">
        <v>-1.57E-3</v>
      </c>
      <c r="I72" s="1"/>
      <c r="J72" s="10"/>
      <c r="K72" s="1"/>
      <c r="L72" s="10">
        <v>0.52981</v>
      </c>
      <c r="M72" s="10">
        <v>0.93096000000000001</v>
      </c>
      <c r="N72" s="1"/>
      <c r="O72" s="1" t="s">
        <v>18</v>
      </c>
      <c r="P72" s="4"/>
    </row>
    <row r="73" spans="1:16">
      <c r="A73" s="1" t="s">
        <v>26</v>
      </c>
      <c r="B73" s="10">
        <v>0.28904000000000002</v>
      </c>
      <c r="C73" s="10"/>
      <c r="D73" s="10">
        <v>0.54503999999999997</v>
      </c>
      <c r="E73" s="10"/>
      <c r="F73" s="10">
        <v>-1.366E-2</v>
      </c>
      <c r="G73" s="10"/>
      <c r="H73" s="10">
        <v>-1.57E-3</v>
      </c>
      <c r="I73" s="10"/>
      <c r="J73" s="10"/>
      <c r="K73" s="10"/>
      <c r="L73" s="10">
        <v>0.52981</v>
      </c>
      <c r="M73" s="10">
        <v>0.81885000000000008</v>
      </c>
      <c r="N73" s="10"/>
      <c r="O73" s="10" t="s">
        <v>18</v>
      </c>
      <c r="P73" s="4"/>
    </row>
    <row r="74" spans="1:16">
      <c r="A74" s="1" t="s">
        <v>27</v>
      </c>
      <c r="B74" s="10">
        <v>0.23119999999999999</v>
      </c>
      <c r="C74" s="10"/>
      <c r="D74" s="10">
        <v>0.54503999999999997</v>
      </c>
      <c r="E74" s="10"/>
      <c r="F74" s="10">
        <v>-1.366E-2</v>
      </c>
      <c r="G74" s="10"/>
      <c r="H74" s="10">
        <v>-1.57E-3</v>
      </c>
      <c r="I74" s="10"/>
      <c r="J74" s="10"/>
      <c r="K74" s="10"/>
      <c r="L74" s="10">
        <v>0.52981</v>
      </c>
      <c r="M74" s="10">
        <v>0.76100999999999996</v>
      </c>
      <c r="N74" s="10"/>
      <c r="O74" s="10" t="s">
        <v>18</v>
      </c>
      <c r="P74" s="4"/>
    </row>
    <row r="75" spans="1:16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4"/>
    </row>
    <row r="76" spans="1:16">
      <c r="A76" s="1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4"/>
    </row>
    <row r="77" spans="1:16">
      <c r="A77" s="1" t="s">
        <v>28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4"/>
    </row>
    <row r="78" spans="1:16" ht="21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4"/>
    </row>
    <row r="79" spans="1:16">
      <c r="A79" s="1" t="s">
        <v>29</v>
      </c>
      <c r="B79" s="1">
        <v>15.01</v>
      </c>
      <c r="C79" s="1"/>
      <c r="D79" s="1">
        <v>0.43445</v>
      </c>
      <c r="E79" s="1"/>
      <c r="F79" s="1">
        <v>9.0299999999999998E-3</v>
      </c>
      <c r="G79" s="1"/>
      <c r="H79" s="1">
        <v>-1.57E-3</v>
      </c>
      <c r="I79" s="1"/>
      <c r="J79" s="1"/>
      <c r="K79" s="1"/>
      <c r="L79" s="1">
        <v>7.95</v>
      </c>
      <c r="M79" s="1">
        <v>22.96</v>
      </c>
      <c r="N79" s="1"/>
      <c r="O79" s="1" t="s">
        <v>15</v>
      </c>
      <c r="P79" s="4"/>
    </row>
    <row r="80" spans="1:16">
      <c r="A80" s="1"/>
      <c r="B80" s="9"/>
      <c r="C80" s="1"/>
      <c r="D80" s="10"/>
      <c r="E80" s="1"/>
      <c r="F80" s="10"/>
      <c r="G80" s="1"/>
      <c r="H80" s="10"/>
      <c r="I80" s="1"/>
      <c r="J80" s="10"/>
      <c r="K80" s="1"/>
      <c r="L80" s="9"/>
      <c r="M80" s="9"/>
      <c r="N80" s="1"/>
      <c r="O80" s="1"/>
      <c r="P80" s="4"/>
    </row>
    <row r="81" spans="1:16">
      <c r="A81" s="1"/>
      <c r="B81" s="9"/>
      <c r="C81" s="1"/>
      <c r="D81" s="10"/>
      <c r="E81" s="1"/>
      <c r="F81" s="10" t="s">
        <v>89</v>
      </c>
      <c r="G81" s="1"/>
      <c r="H81" s="10"/>
      <c r="I81" s="1"/>
      <c r="J81" s="10"/>
      <c r="K81" s="1"/>
      <c r="L81" s="9"/>
      <c r="M81" s="9"/>
      <c r="N81" s="1"/>
      <c r="O81" s="1"/>
      <c r="P81" s="4"/>
    </row>
    <row r="82" spans="1:16" ht="21">
      <c r="A82" s="13" t="s">
        <v>90</v>
      </c>
      <c r="B82" s="1"/>
      <c r="C82" s="1"/>
      <c r="D82" s="1"/>
      <c r="E82" s="1"/>
      <c r="F82" s="1" t="s">
        <v>91</v>
      </c>
      <c r="G82" s="1"/>
      <c r="H82" s="1"/>
      <c r="I82" s="1"/>
      <c r="J82" s="1"/>
      <c r="K82" s="1"/>
      <c r="L82" s="1"/>
      <c r="M82" s="1"/>
      <c r="N82" s="1"/>
      <c r="O82" s="1"/>
      <c r="P82" s="4"/>
    </row>
    <row r="83" spans="1:16">
      <c r="A83" s="1"/>
      <c r="B83" s="1"/>
      <c r="C83" s="1"/>
      <c r="D83" s="1"/>
      <c r="E83" s="1"/>
      <c r="F83" s="1" t="s">
        <v>74</v>
      </c>
      <c r="G83" s="1"/>
      <c r="H83" s="1"/>
      <c r="I83" s="1"/>
      <c r="J83" s="1"/>
      <c r="K83" s="1"/>
      <c r="L83" s="1"/>
      <c r="M83" s="1"/>
      <c r="N83" s="1"/>
      <c r="O83" s="1"/>
      <c r="P83" s="4"/>
    </row>
    <row r="84" spans="1:16">
      <c r="A84" s="4"/>
      <c r="B84" s="4"/>
      <c r="C84" s="4"/>
      <c r="D84" s="4"/>
      <c r="E84" s="4"/>
      <c r="F84" s="1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1:16" ht="25.2">
      <c r="A85" s="1"/>
      <c r="B85" s="1"/>
      <c r="C85" s="1"/>
      <c r="D85" s="1"/>
      <c r="E85" s="1"/>
      <c r="F85" s="15"/>
      <c r="G85" s="1"/>
      <c r="H85" s="1"/>
      <c r="I85" s="1"/>
      <c r="J85" s="1"/>
      <c r="K85" s="1"/>
      <c r="L85" s="1"/>
      <c r="M85" s="1"/>
      <c r="N85" s="1"/>
      <c r="O85" s="1"/>
    </row>
    <row r="86" spans="1:16" ht="21">
      <c r="A86" s="1"/>
      <c r="B86" s="1"/>
      <c r="C86" s="1"/>
      <c r="D86" s="1"/>
      <c r="E86" s="1"/>
      <c r="F86" s="7"/>
      <c r="G86" s="1"/>
      <c r="H86" s="1"/>
      <c r="I86" s="1"/>
      <c r="J86" s="1"/>
      <c r="K86" s="1"/>
      <c r="L86" s="1"/>
      <c r="M86" s="1"/>
      <c r="N86" s="1"/>
      <c r="O86" s="5" t="s">
        <v>30</v>
      </c>
    </row>
    <row r="87" spans="1:16" ht="21">
      <c r="A87" s="2" t="s">
        <v>31</v>
      </c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</row>
    <row r="88" spans="1:16" ht="21">
      <c r="A88" s="2" t="s">
        <v>0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6" ht="21">
      <c r="A89" s="2" t="s">
        <v>32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6" ht="21.6" thickBot="1">
      <c r="A90" s="2" t="str">
        <f>+A5</f>
        <v xml:space="preserve">            OCTOBER 2021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6" ht="21">
      <c r="A91" s="16"/>
      <c r="B91" s="16"/>
      <c r="C91" s="16"/>
      <c r="D91" s="16"/>
      <c r="E91" s="16"/>
      <c r="F91" s="16"/>
      <c r="G91" s="16"/>
      <c r="H91" s="16"/>
      <c r="I91" s="17"/>
      <c r="J91" s="17"/>
      <c r="K91" s="17"/>
      <c r="L91" s="17"/>
      <c r="M91" s="17"/>
      <c r="N91" s="17"/>
      <c r="O91" s="17"/>
    </row>
    <row r="92" spans="1: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6">
      <c r="A93" s="1"/>
      <c r="B93" s="1"/>
      <c r="C93" s="1"/>
      <c r="D93" s="1"/>
      <c r="E93" s="1"/>
      <c r="F93" s="8" t="s">
        <v>3</v>
      </c>
      <c r="G93" s="1"/>
      <c r="H93" s="1"/>
      <c r="I93" s="1"/>
      <c r="J93" s="8" t="s">
        <v>5</v>
      </c>
      <c r="K93" s="1"/>
      <c r="L93" s="1"/>
      <c r="M93" s="8" t="s">
        <v>6</v>
      </c>
      <c r="N93" s="5"/>
      <c r="O93" s="5"/>
    </row>
    <row r="94" spans="1:16">
      <c r="A94" s="1"/>
      <c r="B94" s="1"/>
      <c r="C94" s="1"/>
      <c r="D94" s="1"/>
      <c r="E94" s="1"/>
      <c r="F94" s="8" t="s">
        <v>7</v>
      </c>
      <c r="G94" s="1"/>
      <c r="H94" s="1"/>
      <c r="I94" s="1"/>
      <c r="J94" s="8" t="s">
        <v>33</v>
      </c>
      <c r="K94" s="1"/>
      <c r="L94" s="1"/>
      <c r="M94" s="8" t="s">
        <v>11</v>
      </c>
      <c r="N94" s="1"/>
      <c r="O94" s="1"/>
    </row>
    <row r="95" spans="1:16">
      <c r="A95" s="1"/>
      <c r="B95" s="1"/>
      <c r="C95" s="1"/>
      <c r="D95" s="1"/>
      <c r="E95" s="1"/>
      <c r="F95" s="1"/>
      <c r="G95" s="1"/>
      <c r="H95" s="1"/>
      <c r="I95" s="1"/>
      <c r="J95" s="18"/>
      <c r="K95" s="1"/>
      <c r="L95" s="1"/>
      <c r="M95" s="1"/>
      <c r="N95" s="1"/>
      <c r="O95" s="1"/>
    </row>
    <row r="96" spans="1:16">
      <c r="A96" s="1"/>
      <c r="B96" s="1"/>
      <c r="C96" s="1"/>
      <c r="D96" s="1"/>
      <c r="E96" s="1"/>
      <c r="F96" s="18"/>
      <c r="G96" s="1"/>
      <c r="H96" s="18"/>
      <c r="I96" s="1"/>
      <c r="J96" s="18"/>
      <c r="K96" s="1"/>
      <c r="L96" s="1"/>
      <c r="M96" s="18"/>
      <c r="N96" s="1"/>
      <c r="O96" s="1"/>
    </row>
    <row r="97" spans="1:15" ht="21">
      <c r="A97" s="7" t="s">
        <v>34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21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>
      <c r="A99" s="1" t="s">
        <v>13</v>
      </c>
      <c r="B99" s="1"/>
      <c r="C99" s="1"/>
      <c r="D99" s="1"/>
      <c r="E99" s="1"/>
      <c r="F99" s="9">
        <v>552.61</v>
      </c>
      <c r="G99" s="1"/>
      <c r="H99" s="9"/>
      <c r="I99" s="1"/>
      <c r="J99" s="8" t="s">
        <v>14</v>
      </c>
      <c r="K99" s="1"/>
      <c r="L99" s="1"/>
      <c r="M99" s="9">
        <f>SUM(F99:J99)</f>
        <v>552.61</v>
      </c>
      <c r="N99" s="1"/>
      <c r="O99" s="1" t="s">
        <v>15</v>
      </c>
    </row>
    <row r="100" spans="1:15">
      <c r="A100" s="1"/>
      <c r="B100" s="1"/>
      <c r="C100" s="1"/>
      <c r="D100" s="1"/>
      <c r="E100" s="9"/>
      <c r="F100" s="9"/>
      <c r="G100" s="1"/>
      <c r="H100" s="10"/>
      <c r="I100" s="1"/>
      <c r="J100" s="10"/>
      <c r="K100" s="1"/>
      <c r="L100" s="1"/>
      <c r="M100" s="9"/>
      <c r="N100" s="1"/>
      <c r="O100" s="1"/>
    </row>
    <row r="101" spans="1:15">
      <c r="A101" s="1" t="s">
        <v>35</v>
      </c>
      <c r="B101" s="1"/>
      <c r="C101" s="1"/>
      <c r="D101" s="1"/>
      <c r="E101" s="1"/>
      <c r="F101" s="10">
        <v>0.23774000000000001</v>
      </c>
      <c r="G101" s="1"/>
      <c r="H101" s="10"/>
      <c r="I101" s="1"/>
      <c r="J101" s="10">
        <v>1.11578</v>
      </c>
      <c r="K101" s="1"/>
      <c r="L101" s="1"/>
      <c r="M101" s="10">
        <f>SUM(F101:J101)</f>
        <v>1.3535200000000001</v>
      </c>
      <c r="N101" s="1"/>
      <c r="O101" s="1" t="s">
        <v>18</v>
      </c>
    </row>
    <row r="102" spans="1:15">
      <c r="A102" s="1"/>
      <c r="B102" s="1"/>
      <c r="C102" s="1"/>
      <c r="D102" s="1"/>
      <c r="E102" s="11"/>
      <c r="F102" s="10"/>
      <c r="G102" s="10"/>
      <c r="H102" s="11"/>
      <c r="I102" s="1"/>
      <c r="J102" s="10"/>
      <c r="K102" s="1"/>
      <c r="L102" s="1"/>
      <c r="M102" s="10"/>
      <c r="N102" s="1"/>
      <c r="O102" s="1"/>
    </row>
    <row r="103" spans="1:15">
      <c r="A103" s="1" t="s">
        <v>36</v>
      </c>
      <c r="B103" s="1"/>
      <c r="C103" s="1"/>
      <c r="D103" s="1"/>
      <c r="E103" s="1"/>
      <c r="F103" s="19" t="s">
        <v>14</v>
      </c>
      <c r="G103" s="10"/>
      <c r="H103" s="1"/>
      <c r="I103" s="1"/>
      <c r="J103" s="10">
        <v>2.034E-2</v>
      </c>
      <c r="K103" s="10"/>
      <c r="L103" s="1"/>
      <c r="M103" s="10">
        <f>SUM(F103:J103)</f>
        <v>2.034E-2</v>
      </c>
      <c r="N103" s="10"/>
      <c r="O103" s="1" t="s">
        <v>18</v>
      </c>
    </row>
    <row r="104" spans="1:15">
      <c r="A104" s="1"/>
      <c r="B104" s="1"/>
      <c r="C104" s="1"/>
      <c r="D104" s="1"/>
      <c r="E104" s="1"/>
      <c r="F104" s="10"/>
      <c r="G104" s="10"/>
      <c r="H104" s="1"/>
      <c r="I104" s="1"/>
      <c r="J104" s="10"/>
      <c r="K104" s="10"/>
      <c r="L104" s="1"/>
      <c r="M104" s="10"/>
      <c r="N104" s="1"/>
      <c r="O104" s="1"/>
    </row>
    <row r="105" spans="1:15">
      <c r="A105" s="1" t="s">
        <v>37</v>
      </c>
      <c r="B105" s="1"/>
      <c r="C105" s="1"/>
      <c r="D105" s="1"/>
      <c r="E105" s="1"/>
      <c r="F105" s="10">
        <v>8.7770000000000001E-2</v>
      </c>
      <c r="G105" s="1"/>
      <c r="H105" s="10"/>
      <c r="I105" s="1"/>
      <c r="J105" s="8" t="s">
        <v>14</v>
      </c>
      <c r="K105" s="10"/>
      <c r="L105" s="1"/>
      <c r="M105" s="10">
        <f>SUM(F105:J105)</f>
        <v>8.7770000000000001E-2</v>
      </c>
      <c r="N105" s="10"/>
      <c r="O105" s="1" t="s">
        <v>18</v>
      </c>
    </row>
    <row r="106" spans="1: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0"/>
      <c r="L106" s="1"/>
      <c r="M106" s="20"/>
      <c r="N106" s="1"/>
      <c r="O106" s="1"/>
    </row>
    <row r="107" spans="1:15">
      <c r="A107" s="1" t="s">
        <v>38</v>
      </c>
      <c r="B107" s="1"/>
      <c r="C107" s="1"/>
      <c r="D107" s="1"/>
      <c r="E107" s="1"/>
      <c r="F107" s="8" t="s">
        <v>14</v>
      </c>
      <c r="G107" s="1"/>
      <c r="H107" s="1"/>
      <c r="I107" s="1"/>
      <c r="J107" s="10">
        <v>0.3972</v>
      </c>
      <c r="K107" s="1"/>
      <c r="L107" s="1"/>
      <c r="M107" s="10">
        <f>SUM(F107:J107)</f>
        <v>0.3972</v>
      </c>
      <c r="N107" s="1"/>
      <c r="O107" s="1" t="s">
        <v>18</v>
      </c>
    </row>
    <row r="108" spans="1: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21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21">
      <c r="A110" s="7" t="s">
        <v>39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A111" s="1"/>
      <c r="B111" s="1"/>
      <c r="C111" s="1"/>
      <c r="D111" s="1"/>
      <c r="E111" s="9"/>
      <c r="F111" s="9"/>
      <c r="G111" s="1"/>
      <c r="H111" s="10"/>
      <c r="I111" s="1"/>
      <c r="J111" s="10"/>
      <c r="K111" s="1"/>
      <c r="L111" s="1"/>
      <c r="M111" s="9"/>
      <c r="N111" s="1"/>
      <c r="O111" s="1"/>
    </row>
    <row r="112" spans="1:15">
      <c r="A112" s="1" t="s">
        <v>13</v>
      </c>
      <c r="B112" s="1"/>
      <c r="C112" s="1"/>
      <c r="D112" s="1"/>
      <c r="E112" s="1"/>
      <c r="F112" s="9">
        <v>831.87</v>
      </c>
      <c r="G112" s="1"/>
      <c r="H112" s="9"/>
      <c r="I112" s="1"/>
      <c r="J112" s="8" t="s">
        <v>14</v>
      </c>
      <c r="K112" s="10"/>
      <c r="L112" s="1"/>
      <c r="M112" s="9">
        <f>SUM(F112:J112)</f>
        <v>831.87</v>
      </c>
      <c r="N112" s="10"/>
      <c r="O112" s="1" t="s">
        <v>15</v>
      </c>
    </row>
    <row r="113" spans="1:15">
      <c r="A113" s="1"/>
      <c r="B113" s="1"/>
      <c r="C113" s="1"/>
      <c r="D113" s="1"/>
      <c r="E113" s="11"/>
      <c r="F113" s="10"/>
      <c r="G113" s="10"/>
      <c r="H113" s="10"/>
      <c r="I113" s="1"/>
      <c r="J113" s="10"/>
      <c r="K113" s="1"/>
      <c r="L113" s="1"/>
      <c r="M113" s="10"/>
      <c r="N113" s="1"/>
      <c r="O113" s="1"/>
    </row>
    <row r="114" spans="1:15">
      <c r="A114" s="1" t="s">
        <v>35</v>
      </c>
      <c r="B114" s="1"/>
      <c r="C114" s="1"/>
      <c r="D114" s="1"/>
      <c r="E114" s="10"/>
      <c r="F114" s="10">
        <f>+F101</f>
        <v>0.23774000000000001</v>
      </c>
      <c r="G114" s="10"/>
      <c r="H114" s="10"/>
      <c r="I114" s="1"/>
      <c r="J114" s="10">
        <f>J101</f>
        <v>1.11578</v>
      </c>
      <c r="K114" s="1"/>
      <c r="L114" s="1"/>
      <c r="M114" s="10">
        <f>SUM(F114:J114)</f>
        <v>1.3535200000000001</v>
      </c>
      <c r="N114" s="1"/>
      <c r="O114" s="10" t="s">
        <v>18</v>
      </c>
    </row>
    <row r="115" spans="1:15">
      <c r="A115" s="1"/>
      <c r="B115" s="1"/>
      <c r="C115" s="1"/>
      <c r="D115" s="1"/>
      <c r="E115" s="1"/>
      <c r="F115" s="10"/>
      <c r="G115" s="10"/>
      <c r="H115" s="1"/>
      <c r="I115" s="1"/>
      <c r="J115" s="10"/>
      <c r="K115" s="10"/>
      <c r="L115" s="1"/>
      <c r="M115" s="10"/>
      <c r="N115" s="1"/>
      <c r="O115" s="1"/>
    </row>
    <row r="116" spans="1:15">
      <c r="A116" s="1" t="s">
        <v>36</v>
      </c>
      <c r="B116" s="1"/>
      <c r="C116" s="1"/>
      <c r="D116" s="1"/>
      <c r="E116" s="1"/>
      <c r="F116" s="8" t="s">
        <v>14</v>
      </c>
      <c r="G116" s="1"/>
      <c r="H116" s="1"/>
      <c r="I116" s="1"/>
      <c r="J116" s="10">
        <f>J103</f>
        <v>2.034E-2</v>
      </c>
      <c r="K116" s="1"/>
      <c r="L116" s="1"/>
      <c r="M116" s="10">
        <f>SUM(F116:J116)</f>
        <v>2.034E-2</v>
      </c>
      <c r="N116" s="1"/>
      <c r="O116" s="1" t="s">
        <v>18</v>
      </c>
    </row>
    <row r="117" spans="1: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>
      <c r="A118" s="1" t="s">
        <v>37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>
      <c r="A119" s="1" t="s">
        <v>40</v>
      </c>
      <c r="B119" s="1"/>
      <c r="C119" s="1"/>
      <c r="D119" s="1"/>
      <c r="E119" s="1"/>
      <c r="F119" s="10">
        <v>0.20355999999999999</v>
      </c>
      <c r="G119" s="1"/>
      <c r="H119" s="10"/>
      <c r="I119" s="1"/>
      <c r="J119" s="8" t="s">
        <v>14</v>
      </c>
      <c r="K119" s="1"/>
      <c r="L119" s="1"/>
      <c r="M119" s="10">
        <f>SUM(F119:J119)</f>
        <v>0.20355999999999999</v>
      </c>
      <c r="N119" s="1"/>
      <c r="O119" s="1" t="s">
        <v>18</v>
      </c>
    </row>
    <row r="120" spans="1:15">
      <c r="A120" s="1" t="s">
        <v>41</v>
      </c>
      <c r="B120" s="1"/>
      <c r="C120" s="1"/>
      <c r="D120" s="1"/>
      <c r="E120" s="1"/>
      <c r="F120" s="10">
        <v>0.15340000000000001</v>
      </c>
      <c r="G120" s="1"/>
      <c r="H120" s="10"/>
      <c r="I120" s="1"/>
      <c r="J120" s="8" t="s">
        <v>14</v>
      </c>
      <c r="K120" s="1"/>
      <c r="L120" s="1"/>
      <c r="M120" s="10">
        <f>SUM(F120:J120)</f>
        <v>0.15340000000000001</v>
      </c>
      <c r="N120" s="1"/>
      <c r="O120" s="1" t="s">
        <v>18</v>
      </c>
    </row>
    <row r="121" spans="1:15">
      <c r="A121" s="1" t="s">
        <v>42</v>
      </c>
      <c r="B121" s="1"/>
      <c r="C121" s="1"/>
      <c r="D121" s="1"/>
      <c r="E121" s="1"/>
      <c r="F121" s="10">
        <v>9.1329999999999995E-2</v>
      </c>
      <c r="G121" s="1"/>
      <c r="H121" s="10"/>
      <c r="I121" s="1"/>
      <c r="J121" s="8" t="s">
        <v>14</v>
      </c>
      <c r="K121" s="1"/>
      <c r="L121" s="1"/>
      <c r="M121" s="10">
        <f>SUM(F121:J121)</f>
        <v>9.1329999999999995E-2</v>
      </c>
      <c r="N121" s="1"/>
      <c r="O121" s="1" t="s">
        <v>18</v>
      </c>
    </row>
    <row r="122" spans="1:15">
      <c r="A122" s="1"/>
      <c r="B122" s="1"/>
      <c r="C122" s="1"/>
      <c r="D122" s="1"/>
      <c r="E122" s="1"/>
      <c r="F122" s="10"/>
      <c r="G122" s="1"/>
      <c r="H122" s="1"/>
      <c r="I122" s="1"/>
      <c r="J122" s="8"/>
      <c r="K122" s="1"/>
      <c r="L122" s="1"/>
      <c r="M122" s="10"/>
      <c r="N122" s="1"/>
      <c r="O122" s="1"/>
    </row>
    <row r="123" spans="1: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0"/>
      <c r="N123" s="1"/>
      <c r="O123" s="1"/>
    </row>
    <row r="124" spans="1:15">
      <c r="A124" s="1" t="s">
        <v>38</v>
      </c>
      <c r="B124" s="1"/>
      <c r="C124" s="1"/>
      <c r="D124" s="1"/>
      <c r="E124" s="1"/>
      <c r="F124" s="8" t="s">
        <v>14</v>
      </c>
      <c r="G124" s="1"/>
      <c r="H124" s="1"/>
      <c r="I124" s="1"/>
      <c r="J124" s="10">
        <f>J107</f>
        <v>0.3972</v>
      </c>
      <c r="K124" s="1"/>
      <c r="L124" s="1"/>
      <c r="M124" s="10">
        <f>SUM(F124:J124)</f>
        <v>0.3972</v>
      </c>
      <c r="N124" s="1"/>
      <c r="O124" s="1" t="s">
        <v>18</v>
      </c>
    </row>
    <row r="125" spans="1: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>
      <c r="A127" s="1"/>
      <c r="B127" s="1"/>
      <c r="C127" s="1"/>
      <c r="D127" s="1"/>
      <c r="E127" s="1"/>
      <c r="F127" s="1" t="str">
        <f>+F81</f>
        <v xml:space="preserve">This Filing Effective for the Billing Month of October 2021 </v>
      </c>
      <c r="G127" s="1"/>
      <c r="H127" s="1"/>
      <c r="I127" s="1"/>
      <c r="J127" s="1"/>
      <c r="K127" s="1"/>
      <c r="L127" s="1"/>
      <c r="M127" s="1"/>
      <c r="N127" s="1"/>
      <c r="O127" s="1"/>
    </row>
    <row r="128" spans="1:15">
      <c r="A128" s="1" t="str">
        <f>+A82</f>
        <v>FILED 09-22-21</v>
      </c>
      <c r="B128" s="1"/>
      <c r="C128" s="1"/>
      <c r="D128" s="1"/>
      <c r="E128" s="1"/>
      <c r="F128" s="1" t="str">
        <f>+F82</f>
        <v>Superseding Filing Effective for the Billing of September 2021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ht="21">
      <c r="A132" s="4"/>
      <c r="B132" s="4"/>
      <c r="C132" s="4"/>
      <c r="D132" s="4"/>
      <c r="E132" s="4"/>
      <c r="F132" s="28"/>
      <c r="G132" s="4"/>
      <c r="H132" s="4"/>
      <c r="I132" s="4"/>
      <c r="J132" s="4"/>
      <c r="K132" s="4"/>
      <c r="L132" s="4"/>
      <c r="M132" s="4"/>
      <c r="N132" s="4"/>
      <c r="O132" s="4"/>
    </row>
    <row r="133" spans="1:15" ht="21">
      <c r="A133" s="4"/>
      <c r="B133" s="4"/>
      <c r="C133" s="4"/>
      <c r="D133" s="4"/>
      <c r="E133" s="28" t="s">
        <v>43</v>
      </c>
      <c r="F133" s="28"/>
      <c r="G133" s="4"/>
      <c r="H133" s="4"/>
      <c r="I133" s="4"/>
      <c r="J133" s="4"/>
      <c r="K133" s="4"/>
      <c r="L133" s="4"/>
      <c r="M133" s="4"/>
      <c r="N133" s="4"/>
      <c r="O133" s="26" t="s">
        <v>85</v>
      </c>
    </row>
    <row r="134" spans="1:15" ht="21">
      <c r="A134" s="24" t="s">
        <v>0</v>
      </c>
      <c r="B134" s="24"/>
      <c r="C134" s="24"/>
      <c r="D134" s="24"/>
      <c r="E134" s="24"/>
      <c r="F134" s="24"/>
      <c r="G134" s="24"/>
      <c r="H134" s="24"/>
      <c r="I134" s="26"/>
      <c r="J134" s="26"/>
      <c r="K134" s="26"/>
      <c r="L134" s="26"/>
      <c r="M134" s="26"/>
      <c r="N134" s="26"/>
      <c r="O134" s="26"/>
    </row>
    <row r="135" spans="1:15" ht="21">
      <c r="A135" s="24" t="s">
        <v>1</v>
      </c>
      <c r="B135" s="24"/>
      <c r="C135" s="24"/>
      <c r="D135" s="24"/>
      <c r="E135" s="24"/>
      <c r="F135" s="24"/>
      <c r="G135" s="24"/>
      <c r="H135" s="24"/>
      <c r="I135" s="26"/>
      <c r="J135" s="26"/>
      <c r="K135" s="26"/>
      <c r="L135" s="26"/>
      <c r="M135" s="26"/>
      <c r="N135" s="26"/>
      <c r="O135" s="26"/>
    </row>
    <row r="136" spans="1:15" ht="21">
      <c r="A136" s="27" t="str">
        <f>+A5</f>
        <v xml:space="preserve">            OCTOBER 2021</v>
      </c>
      <c r="B136" s="24"/>
      <c r="C136" s="24"/>
      <c r="D136" s="24"/>
      <c r="E136" s="24"/>
      <c r="F136" s="24"/>
      <c r="G136" s="24"/>
      <c r="H136" s="24"/>
      <c r="I136" s="26"/>
      <c r="J136" s="26"/>
      <c r="K136" s="26"/>
      <c r="L136" s="26"/>
      <c r="M136" s="26"/>
      <c r="N136" s="26"/>
      <c r="O136" s="26"/>
    </row>
    <row r="137" spans="1:15" ht="21.6" thickBot="1">
      <c r="A137" s="24"/>
      <c r="B137" s="24"/>
      <c r="C137" s="24"/>
      <c r="D137" s="24"/>
      <c r="E137" s="24"/>
      <c r="F137" s="24"/>
      <c r="G137" s="24"/>
      <c r="H137" s="24"/>
      <c r="I137" s="26"/>
      <c r="J137" s="26"/>
      <c r="K137" s="26"/>
      <c r="L137" s="26"/>
      <c r="M137" s="26"/>
      <c r="N137" s="26"/>
      <c r="O137" s="26"/>
    </row>
    <row r="138" spans="1:15" ht="21">
      <c r="A138" s="33"/>
      <c r="B138" s="33"/>
      <c r="C138" s="33"/>
      <c r="D138" s="33"/>
      <c r="E138" s="33"/>
      <c r="F138" s="33"/>
      <c r="G138" s="33"/>
      <c r="H138" s="33"/>
      <c r="I138" s="34"/>
      <c r="J138" s="34"/>
      <c r="K138" s="34"/>
      <c r="L138" s="34"/>
      <c r="M138" s="34"/>
      <c r="N138" s="34"/>
      <c r="O138" s="34"/>
    </row>
    <row r="139" spans="1: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>
      <c r="A140" s="4"/>
      <c r="B140" s="4"/>
      <c r="C140" s="4"/>
      <c r="D140" s="4"/>
      <c r="E140" s="4"/>
      <c r="F140" s="29"/>
      <c r="G140" s="4"/>
      <c r="H140" s="29"/>
      <c r="I140" s="4"/>
      <c r="J140" s="29"/>
      <c r="K140" s="4"/>
      <c r="L140" s="4"/>
      <c r="M140" s="29"/>
      <c r="N140" s="26"/>
      <c r="O140" s="26"/>
    </row>
    <row r="141" spans="1:15">
      <c r="A141" s="4" t="s">
        <v>62</v>
      </c>
      <c r="B141" s="4"/>
      <c r="C141" s="4"/>
      <c r="D141" s="4"/>
      <c r="E141" s="4"/>
      <c r="F141" s="4"/>
      <c r="G141" s="4"/>
      <c r="H141" s="29"/>
      <c r="I141" s="4"/>
      <c r="J141" s="4"/>
      <c r="K141" s="4"/>
      <c r="L141" s="4"/>
      <c r="M141" s="4"/>
      <c r="N141" s="4"/>
      <c r="O141" s="4"/>
    </row>
    <row r="142" spans="1:15">
      <c r="A142" s="4"/>
      <c r="B142" s="4"/>
      <c r="C142" s="4"/>
      <c r="D142" s="4"/>
      <c r="E142" s="4"/>
      <c r="F142" s="29"/>
      <c r="G142" s="4"/>
      <c r="H142" s="29"/>
      <c r="I142" s="4"/>
      <c r="J142" s="35"/>
      <c r="K142" s="4"/>
      <c r="L142" s="4"/>
      <c r="M142" s="4"/>
      <c r="N142" s="4"/>
      <c r="O142" s="4"/>
    </row>
    <row r="143" spans="1:15">
      <c r="A143" s="4" t="s">
        <v>80</v>
      </c>
      <c r="B143" s="4"/>
      <c r="C143" s="4"/>
      <c r="D143" s="4"/>
      <c r="E143" s="4"/>
      <c r="F143" s="36"/>
      <c r="G143" s="4"/>
      <c r="H143" s="36"/>
      <c r="I143" s="4"/>
      <c r="J143" s="36"/>
      <c r="K143" s="4"/>
      <c r="L143" s="4"/>
      <c r="M143" s="36"/>
      <c r="N143" s="4"/>
      <c r="O143" s="4"/>
    </row>
    <row r="144" spans="1:15">
      <c r="A144" s="4" t="s">
        <v>63</v>
      </c>
      <c r="B144" s="4"/>
      <c r="C144" s="4"/>
      <c r="D144" s="4"/>
      <c r="E144" s="4"/>
      <c r="F144" s="4"/>
      <c r="G144" s="4"/>
      <c r="H144" s="9">
        <v>772.45</v>
      </c>
      <c r="I144" s="4" t="s">
        <v>15</v>
      </c>
      <c r="J144" s="4"/>
      <c r="K144" s="4"/>
      <c r="L144" s="4"/>
      <c r="M144" s="4"/>
      <c r="N144" s="4"/>
      <c r="O144" s="4"/>
    </row>
    <row r="145" spans="1:9">
      <c r="A145" s="25" t="s">
        <v>64</v>
      </c>
      <c r="H145" s="9">
        <v>772.45</v>
      </c>
      <c r="I145" s="25" t="s">
        <v>15</v>
      </c>
    </row>
    <row r="146" spans="1:9">
      <c r="A146" s="25" t="s">
        <v>65</v>
      </c>
      <c r="H146" s="9">
        <v>772.45</v>
      </c>
      <c r="I146" s="25" t="s">
        <v>15</v>
      </c>
    </row>
    <row r="148" spans="1:9">
      <c r="A148" s="25" t="s">
        <v>37</v>
      </c>
    </row>
    <row r="149" spans="1:9">
      <c r="A149" s="25" t="s">
        <v>63</v>
      </c>
      <c r="H149" s="10">
        <v>6.472E-2</v>
      </c>
      <c r="I149" s="25" t="s">
        <v>18</v>
      </c>
    </row>
    <row r="150" spans="1:9">
      <c r="A150" s="25" t="s">
        <v>64</v>
      </c>
      <c r="H150" s="10">
        <v>4.514E-2</v>
      </c>
      <c r="I150" s="25" t="s">
        <v>18</v>
      </c>
    </row>
    <row r="151" spans="1:9">
      <c r="A151" s="25" t="s">
        <v>65</v>
      </c>
      <c r="H151" s="10">
        <v>3.9809999999999998E-2</v>
      </c>
      <c r="I151" s="25" t="s">
        <v>18</v>
      </c>
    </row>
    <row r="153" spans="1:9">
      <c r="A153" s="25" t="s">
        <v>66</v>
      </c>
    </row>
    <row r="154" spans="1:9">
      <c r="A154" s="25" t="s">
        <v>67</v>
      </c>
      <c r="H154" s="57">
        <v>0.54300000000000004</v>
      </c>
      <c r="I154" s="25" t="s">
        <v>18</v>
      </c>
    </row>
    <row r="155" spans="1:9">
      <c r="A155" s="25" t="s">
        <v>68</v>
      </c>
      <c r="H155" s="57">
        <v>0.54300000000000004</v>
      </c>
      <c r="I155" s="25" t="s">
        <v>18</v>
      </c>
    </row>
    <row r="156" spans="1:9">
      <c r="A156" s="25" t="s">
        <v>69</v>
      </c>
      <c r="H156" s="57">
        <v>0.54300000000000004</v>
      </c>
      <c r="I156" s="25" t="s">
        <v>18</v>
      </c>
    </row>
    <row r="157" spans="1:9">
      <c r="A157" s="25" t="s">
        <v>70</v>
      </c>
      <c r="H157" s="57">
        <v>0.54300000000000004</v>
      </c>
      <c r="I157" s="25" t="s">
        <v>18</v>
      </c>
    </row>
    <row r="158" spans="1:9">
      <c r="A158" s="25" t="s">
        <v>71</v>
      </c>
      <c r="H158" s="57">
        <v>0.54300000000000004</v>
      </c>
      <c r="I158" s="25" t="s">
        <v>18</v>
      </c>
    </row>
    <row r="159" spans="1:9">
      <c r="A159" s="25" t="s">
        <v>72</v>
      </c>
      <c r="H159" s="57">
        <v>0.54300000000000004</v>
      </c>
      <c r="I159" s="25" t="s">
        <v>18</v>
      </c>
    </row>
    <row r="163" spans="1:15">
      <c r="A163" s="25" t="s">
        <v>92</v>
      </c>
      <c r="F163" s="41" t="str">
        <f>+F81</f>
        <v xml:space="preserve">This Filing Effective for the Billing Month of October 2021 </v>
      </c>
    </row>
    <row r="164" spans="1:15">
      <c r="F164" s="41" t="str">
        <f>+F82</f>
        <v>Superseding Filing Effective for the Billing of September 2021</v>
      </c>
    </row>
    <row r="171" spans="1:15" ht="21">
      <c r="A171" s="2" t="s">
        <v>43</v>
      </c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 t="s">
        <v>44</v>
      </c>
    </row>
    <row r="172" spans="1:15" ht="21">
      <c r="A172" s="2" t="s">
        <v>0</v>
      </c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</row>
    <row r="173" spans="1:15" ht="21">
      <c r="A173" s="2" t="s">
        <v>1</v>
      </c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</row>
    <row r="174" spans="1:15" ht="21.6" thickBot="1">
      <c r="A174" s="2" t="str">
        <f>+A5</f>
        <v xml:space="preserve">            OCTOBER 2021</v>
      </c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</row>
    <row r="175" spans="1:15" ht="21">
      <c r="A175" s="16"/>
      <c r="B175" s="16"/>
      <c r="C175" s="16"/>
      <c r="D175" s="16"/>
      <c r="E175" s="16"/>
      <c r="F175" s="16"/>
      <c r="G175" s="16"/>
      <c r="H175" s="16"/>
      <c r="I175" s="17"/>
      <c r="J175" s="17"/>
      <c r="K175" s="17"/>
      <c r="L175" s="17"/>
      <c r="M175" s="17"/>
      <c r="N175" s="17"/>
      <c r="O175" s="17"/>
    </row>
    <row r="176" spans="1: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>
      <c r="A177" s="1"/>
      <c r="B177" s="1"/>
      <c r="C177" s="1"/>
      <c r="D177" s="1"/>
      <c r="E177" s="1"/>
      <c r="F177" s="8" t="s">
        <v>3</v>
      </c>
      <c r="G177" s="1"/>
      <c r="H177" s="8" t="s">
        <v>5</v>
      </c>
      <c r="I177" s="1"/>
      <c r="J177" s="8" t="s">
        <v>45</v>
      </c>
      <c r="K177" s="1"/>
      <c r="L177" s="1"/>
      <c r="M177" s="8" t="s">
        <v>46</v>
      </c>
      <c r="N177" s="5"/>
      <c r="O177" s="5"/>
    </row>
    <row r="178" spans="1:15">
      <c r="A178" s="1"/>
      <c r="B178" s="1"/>
      <c r="C178" s="1"/>
      <c r="D178" s="1"/>
      <c r="E178" s="1"/>
      <c r="F178" s="1"/>
      <c r="G178" s="1"/>
      <c r="H178" s="8" t="s">
        <v>47</v>
      </c>
      <c r="I178" s="1"/>
      <c r="J178" s="1"/>
      <c r="K178" s="1"/>
      <c r="L178" s="1"/>
      <c r="M178" s="1"/>
      <c r="N178" s="1"/>
      <c r="O178" s="1"/>
    </row>
    <row r="179" spans="1:15">
      <c r="A179" s="1"/>
      <c r="B179" s="1"/>
      <c r="C179" s="1"/>
      <c r="D179" s="1"/>
      <c r="E179" s="1"/>
      <c r="F179" s="8" t="s">
        <v>93</v>
      </c>
      <c r="G179" s="1"/>
      <c r="H179" s="8" t="s">
        <v>94</v>
      </c>
      <c r="I179" s="1"/>
      <c r="J179" s="18"/>
      <c r="K179" s="1"/>
      <c r="L179" s="1"/>
      <c r="M179" s="1"/>
      <c r="N179" s="1"/>
      <c r="O179" s="1"/>
    </row>
    <row r="180" spans="1:15">
      <c r="A180" s="1"/>
      <c r="B180" s="1"/>
      <c r="C180" s="1"/>
      <c r="D180" s="1"/>
      <c r="E180" s="1"/>
      <c r="F180" s="21" t="s">
        <v>95</v>
      </c>
      <c r="G180" s="1"/>
      <c r="H180" s="21" t="s">
        <v>95</v>
      </c>
      <c r="I180" s="1"/>
      <c r="J180" s="21" t="s">
        <v>10</v>
      </c>
      <c r="K180" s="1"/>
      <c r="L180" s="1"/>
      <c r="M180" s="21" t="s">
        <v>11</v>
      </c>
      <c r="N180" s="1"/>
      <c r="O180" s="1"/>
    </row>
    <row r="181" spans="1:15" ht="21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21">
      <c r="A182" s="7" t="s">
        <v>48</v>
      </c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>
      <c r="A184" s="1" t="s">
        <v>13</v>
      </c>
      <c r="B184" s="1"/>
      <c r="C184" s="1"/>
      <c r="D184" s="1"/>
      <c r="E184" s="9"/>
      <c r="F184" s="9">
        <v>23.77</v>
      </c>
      <c r="G184" s="9"/>
      <c r="H184" s="19" t="s">
        <v>14</v>
      </c>
      <c r="I184" s="1"/>
      <c r="J184" s="19" t="s">
        <v>14</v>
      </c>
      <c r="K184" s="1"/>
      <c r="L184" s="1"/>
      <c r="M184" s="9">
        <f>SUM(F184:J184)</f>
        <v>23.77</v>
      </c>
      <c r="N184" s="1" t="s">
        <v>15</v>
      </c>
      <c r="O184" s="1"/>
    </row>
    <row r="185" spans="1: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>
      <c r="A186" s="1" t="s">
        <v>49</v>
      </c>
      <c r="B186" s="1"/>
      <c r="C186" s="1"/>
      <c r="D186" s="1"/>
      <c r="E186" s="11"/>
      <c r="F186" s="10">
        <v>0.36063000000000001</v>
      </c>
      <c r="G186" s="10"/>
      <c r="H186" s="10">
        <v>0.33307999999999999</v>
      </c>
      <c r="I186" s="10"/>
      <c r="J186" s="10">
        <v>0.45422000000000001</v>
      </c>
      <c r="K186" s="1"/>
      <c r="L186" s="1"/>
      <c r="M186" s="10">
        <f>SUM(F186:J186)</f>
        <v>1.1479300000000001</v>
      </c>
      <c r="N186" s="1" t="s">
        <v>18</v>
      </c>
      <c r="O186" s="1"/>
    </row>
    <row r="187" spans="1:15">
      <c r="A187" s="1"/>
      <c r="B187" s="1"/>
      <c r="C187" s="1"/>
      <c r="D187" s="1"/>
      <c r="E187" s="1"/>
      <c r="F187" s="10"/>
      <c r="G187" s="10"/>
      <c r="H187" s="1"/>
      <c r="I187" s="1"/>
      <c r="J187" s="10"/>
      <c r="K187" s="10"/>
      <c r="L187" s="1"/>
      <c r="M187" s="10"/>
      <c r="N187" s="10"/>
      <c r="O187" s="1"/>
    </row>
    <row r="188" spans="1:15">
      <c r="A188" s="1" t="s">
        <v>50</v>
      </c>
      <c r="B188" s="1"/>
      <c r="C188" s="1"/>
      <c r="D188" s="1"/>
      <c r="E188" s="1"/>
      <c r="F188" s="10"/>
      <c r="G188" s="10"/>
      <c r="H188" s="1"/>
      <c r="I188" s="1"/>
      <c r="J188" s="10"/>
      <c r="K188" s="10"/>
      <c r="L188" s="1"/>
      <c r="M188" s="9">
        <f>ROUND(M186*1.2667,2)</f>
        <v>1.45</v>
      </c>
      <c r="N188" s="1" t="s">
        <v>51</v>
      </c>
      <c r="O188" s="1"/>
    </row>
    <row r="189" spans="1: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0"/>
      <c r="L189" s="1"/>
      <c r="M189" s="1"/>
      <c r="N189" s="10"/>
      <c r="O189" s="1"/>
    </row>
    <row r="190" spans="1:15">
      <c r="A190" s="1" t="s">
        <v>52</v>
      </c>
      <c r="B190" s="1"/>
      <c r="C190" s="1"/>
      <c r="D190" s="1"/>
      <c r="E190" s="1"/>
      <c r="F190" s="1"/>
      <c r="G190" s="1"/>
      <c r="H190" s="1"/>
      <c r="I190" s="1"/>
      <c r="J190" s="1"/>
      <c r="K190" s="10"/>
      <c r="L190" s="1"/>
      <c r="M190" s="20">
        <v>1.2E-2</v>
      </c>
      <c r="N190" s="1" t="s">
        <v>15</v>
      </c>
      <c r="O190" s="1"/>
    </row>
    <row r="191" spans="1: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21">
      <c r="A193" s="7" t="s">
        <v>53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>
      <c r="A195" s="1" t="s">
        <v>13</v>
      </c>
      <c r="B195" s="1"/>
      <c r="C195" s="1"/>
      <c r="D195" s="1"/>
      <c r="E195" s="9"/>
      <c r="F195" s="9">
        <v>23.77</v>
      </c>
      <c r="G195" s="1"/>
      <c r="H195" s="19" t="s">
        <v>14</v>
      </c>
      <c r="I195" s="1"/>
      <c r="J195" s="19" t="s">
        <v>14</v>
      </c>
      <c r="K195" s="1"/>
      <c r="L195" s="1"/>
      <c r="M195" s="9">
        <f>SUM(F195:J195)</f>
        <v>23.77</v>
      </c>
      <c r="N195" s="1" t="s">
        <v>15</v>
      </c>
      <c r="O195" s="1"/>
    </row>
    <row r="196" spans="1: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0"/>
      <c r="L196" s="1"/>
      <c r="M196" s="1"/>
      <c r="N196" s="10"/>
      <c r="O196" s="1"/>
    </row>
    <row r="197" spans="1:15">
      <c r="A197" s="1" t="s">
        <v>49</v>
      </c>
      <c r="B197" s="1"/>
      <c r="C197" s="1"/>
      <c r="D197" s="1"/>
      <c r="E197" s="11"/>
      <c r="F197" s="10">
        <v>7.5910000000000005E-2</v>
      </c>
      <c r="G197" s="10"/>
      <c r="H197" s="19" t="s">
        <v>14</v>
      </c>
      <c r="I197" s="1"/>
      <c r="J197" s="10">
        <f>J186</f>
        <v>0.45422000000000001</v>
      </c>
      <c r="K197" s="1"/>
      <c r="L197" s="1"/>
      <c r="M197" s="10">
        <f>SUM(F197:J197)</f>
        <v>0.53012999999999999</v>
      </c>
      <c r="N197" s="1" t="s">
        <v>18</v>
      </c>
      <c r="O197" s="1"/>
    </row>
    <row r="198" spans="1:15">
      <c r="A198" s="1"/>
      <c r="B198" s="1"/>
      <c r="C198" s="1"/>
      <c r="D198" s="1"/>
      <c r="E198" s="10"/>
      <c r="F198" s="10"/>
      <c r="G198" s="10"/>
      <c r="H198" s="1"/>
      <c r="I198" s="1"/>
      <c r="J198" s="10"/>
      <c r="K198" s="1"/>
      <c r="L198" s="1"/>
      <c r="M198" s="10"/>
      <c r="N198" s="1"/>
      <c r="O198" s="10"/>
    </row>
    <row r="199" spans="1:15">
      <c r="A199" s="1" t="s">
        <v>50</v>
      </c>
      <c r="B199" s="1"/>
      <c r="C199" s="1"/>
      <c r="D199" s="1"/>
      <c r="E199" s="1"/>
      <c r="F199" s="10"/>
      <c r="G199" s="10"/>
      <c r="H199" s="1"/>
      <c r="I199" s="1"/>
      <c r="J199" s="10"/>
      <c r="K199" s="10"/>
      <c r="L199" s="1"/>
      <c r="M199" s="9">
        <f>ROUND(M197*1.2667,2)</f>
        <v>0.67</v>
      </c>
      <c r="N199" s="1" t="s">
        <v>51</v>
      </c>
      <c r="O199" s="1"/>
    </row>
    <row r="200" spans="1: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21">
      <c r="A203" s="7" t="s">
        <v>54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>
      <c r="A205" s="1" t="s">
        <v>13</v>
      </c>
      <c r="B205" s="1"/>
      <c r="C205" s="1"/>
      <c r="D205" s="1"/>
      <c r="E205" s="9"/>
      <c r="F205" s="9">
        <v>392.17</v>
      </c>
      <c r="G205" s="1"/>
      <c r="H205" s="19" t="s">
        <v>14</v>
      </c>
      <c r="I205" s="1"/>
      <c r="J205" s="19" t="s">
        <v>14</v>
      </c>
      <c r="K205" s="1"/>
      <c r="L205" s="1"/>
      <c r="M205" s="9">
        <f>SUM(F205:J205)</f>
        <v>392.17</v>
      </c>
      <c r="N205" s="1" t="s">
        <v>15</v>
      </c>
      <c r="O205" s="1"/>
    </row>
    <row r="206" spans="1: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>
      <c r="A207" s="1" t="s">
        <v>55</v>
      </c>
      <c r="B207" s="1"/>
      <c r="C207" s="1"/>
      <c r="D207" s="1"/>
      <c r="E207" s="1"/>
      <c r="F207" s="10">
        <v>7.6770000000000005E-2</v>
      </c>
      <c r="G207" s="1"/>
      <c r="H207" s="10">
        <f>+H186</f>
        <v>0.33307999999999999</v>
      </c>
      <c r="I207" s="1"/>
      <c r="J207" s="10">
        <v>5.7020000000000001E-2</v>
      </c>
      <c r="K207" s="1"/>
      <c r="L207" s="1"/>
      <c r="M207" s="10">
        <f>SUM(F207:J207)</f>
        <v>0.46687000000000001</v>
      </c>
      <c r="N207" s="1" t="s">
        <v>18</v>
      </c>
      <c r="O207" s="1"/>
    </row>
    <row r="208" spans="1: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>
      <c r="A209" s="1" t="s">
        <v>49</v>
      </c>
      <c r="B209" s="1"/>
      <c r="C209" s="1"/>
      <c r="D209" s="1"/>
      <c r="E209" s="11"/>
      <c r="F209" s="1"/>
      <c r="G209" s="10"/>
      <c r="H209" s="1"/>
      <c r="I209" s="1"/>
      <c r="J209" s="10">
        <v>0.3972</v>
      </c>
      <c r="K209" s="1"/>
      <c r="L209" s="1"/>
      <c r="M209" s="10">
        <f>(J209)</f>
        <v>0.3972</v>
      </c>
      <c r="N209" s="1" t="s">
        <v>18</v>
      </c>
      <c r="O209" s="1"/>
    </row>
    <row r="210" spans="1:15">
      <c r="A210" s="1"/>
      <c r="B210" s="1"/>
      <c r="C210" s="1"/>
      <c r="D210" s="1"/>
      <c r="E210" s="1"/>
      <c r="F210" s="10"/>
      <c r="G210" s="10"/>
      <c r="H210" s="1"/>
      <c r="I210" s="1"/>
      <c r="J210" s="10"/>
      <c r="K210" s="10"/>
      <c r="L210" s="1"/>
      <c r="M210" s="10"/>
      <c r="N210" s="10"/>
      <c r="O210" s="1"/>
    </row>
    <row r="211" spans="1:15">
      <c r="A211" s="1" t="s">
        <v>56</v>
      </c>
      <c r="B211" s="1"/>
      <c r="C211" s="1"/>
      <c r="D211" s="1"/>
      <c r="E211" s="1"/>
      <c r="F211" s="10"/>
      <c r="G211" s="10"/>
      <c r="H211" s="1"/>
      <c r="I211" s="1"/>
      <c r="J211" s="10"/>
      <c r="K211" s="10"/>
      <c r="L211" s="1"/>
      <c r="M211" s="9">
        <f>ROUND((M207+M209)*1.2667,2)</f>
        <v>1.0900000000000001</v>
      </c>
      <c r="N211" s="1" t="s">
        <v>51</v>
      </c>
      <c r="O211" s="1"/>
    </row>
    <row r="212" spans="1: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0"/>
      <c r="L212" s="1"/>
      <c r="M212" s="1"/>
      <c r="N212" s="10"/>
      <c r="O212" s="1"/>
    </row>
    <row r="213" spans="1:15">
      <c r="A213" s="1" t="s">
        <v>52</v>
      </c>
      <c r="B213" s="1"/>
      <c r="C213" s="1"/>
      <c r="D213" s="1"/>
      <c r="E213" s="1"/>
      <c r="F213" s="1"/>
      <c r="G213" s="1"/>
      <c r="H213" s="1"/>
      <c r="I213" s="1"/>
      <c r="J213" s="1"/>
      <c r="K213" s="10"/>
      <c r="L213" s="1"/>
      <c r="M213" s="20">
        <v>1.2E-2</v>
      </c>
      <c r="N213" s="1" t="s">
        <v>15</v>
      </c>
      <c r="O213" s="1"/>
    </row>
    <row r="214" spans="1: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21">
      <c r="A216" s="7" t="s">
        <v>57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>
      <c r="A218" s="1" t="s">
        <v>13</v>
      </c>
      <c r="B218" s="1"/>
      <c r="C218" s="1"/>
      <c r="D218" s="1"/>
      <c r="E218" s="9"/>
      <c r="F218" s="9">
        <f>F205</f>
        <v>392.17</v>
      </c>
      <c r="G218" s="1"/>
      <c r="H218" s="19" t="s">
        <v>14</v>
      </c>
      <c r="I218" s="1"/>
      <c r="J218" s="19" t="s">
        <v>14</v>
      </c>
      <c r="K218" s="1"/>
      <c r="L218" s="1"/>
      <c r="M218" s="9">
        <f>SUM(F218:J218)</f>
        <v>392.17</v>
      </c>
      <c r="N218" s="1" t="s">
        <v>15</v>
      </c>
      <c r="O218" s="1"/>
    </row>
    <row r="219" spans="1: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0"/>
      <c r="L219" s="1"/>
      <c r="M219" s="1"/>
      <c r="N219" s="10"/>
      <c r="O219" s="1"/>
    </row>
    <row r="220" spans="1:15">
      <c r="A220" s="1" t="s">
        <v>55</v>
      </c>
      <c r="B220" s="1"/>
      <c r="C220" s="1"/>
      <c r="D220" s="1"/>
      <c r="E220" s="1"/>
      <c r="F220" s="10">
        <f>+F207</f>
        <v>7.6770000000000005E-2</v>
      </c>
      <c r="G220" s="1"/>
      <c r="H220" s="19" t="s">
        <v>14</v>
      </c>
      <c r="I220" s="1"/>
      <c r="J220" s="10">
        <f>(J207)</f>
        <v>5.7020000000000001E-2</v>
      </c>
      <c r="K220" s="10"/>
      <c r="L220" s="1"/>
      <c r="M220" s="10">
        <f>(F220+J220)</f>
        <v>0.13379000000000002</v>
      </c>
      <c r="N220" s="1" t="s">
        <v>18</v>
      </c>
      <c r="O220" s="1"/>
    </row>
    <row r="221" spans="1: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0"/>
      <c r="L221" s="1"/>
      <c r="M221" s="1"/>
      <c r="N221" s="10"/>
      <c r="O221" s="1"/>
    </row>
    <row r="222" spans="1:15">
      <c r="A222" s="1" t="s">
        <v>49</v>
      </c>
      <c r="B222" s="1"/>
      <c r="C222" s="1"/>
      <c r="D222" s="1"/>
      <c r="E222" s="11"/>
      <c r="F222" s="10"/>
      <c r="G222" s="10"/>
      <c r="H222" s="19" t="s">
        <v>14</v>
      </c>
      <c r="I222" s="1"/>
      <c r="J222" s="10">
        <f>J209</f>
        <v>0.3972</v>
      </c>
      <c r="K222" s="1"/>
      <c r="L222" s="1"/>
      <c r="M222" s="10">
        <f>SUM(F222:J222)</f>
        <v>0.3972</v>
      </c>
      <c r="N222" s="1" t="s">
        <v>18</v>
      </c>
      <c r="O222" s="1"/>
    </row>
    <row r="223" spans="1:15">
      <c r="A223" s="1"/>
      <c r="B223" s="1"/>
      <c r="C223" s="1"/>
      <c r="D223" s="1"/>
      <c r="E223" s="10"/>
      <c r="F223" s="10"/>
      <c r="G223" s="10"/>
      <c r="H223" s="1"/>
      <c r="I223" s="1"/>
      <c r="J223" s="10"/>
      <c r="K223" s="1"/>
      <c r="L223" s="1"/>
      <c r="M223" s="10"/>
      <c r="N223" s="1"/>
      <c r="O223" s="10"/>
    </row>
    <row r="224" spans="1:15">
      <c r="A224" s="1" t="s">
        <v>56</v>
      </c>
      <c r="B224" s="1"/>
      <c r="C224" s="1"/>
      <c r="D224" s="1"/>
      <c r="E224" s="1"/>
      <c r="F224" s="10"/>
      <c r="G224" s="10"/>
      <c r="H224" s="1"/>
      <c r="I224" s="1"/>
      <c r="J224" s="10"/>
      <c r="K224" s="10"/>
      <c r="L224" s="1"/>
      <c r="M224" s="9">
        <f>ROUND((M220+M222)*1.2667,2)</f>
        <v>0.67</v>
      </c>
      <c r="N224" s="1" t="s">
        <v>51</v>
      </c>
      <c r="O224" s="1"/>
    </row>
    <row r="225" spans="1: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1" t="s">
        <v>58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>
      <c r="A232" s="22" t="s">
        <v>78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22" t="s">
        <v>59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22" t="s">
        <v>79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>
      <c r="A235" s="22"/>
      <c r="B235" s="1"/>
      <c r="C235" s="1"/>
      <c r="D235" s="1"/>
      <c r="E235" s="1"/>
      <c r="F235" s="10" t="str">
        <f>+F81</f>
        <v xml:space="preserve">This Filing Effective for the Billing Month of October 2021 </v>
      </c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4" t="str">
        <f>+A82</f>
        <v>FILED 09-22-21</v>
      </c>
      <c r="B236" s="1"/>
      <c r="C236" s="1"/>
      <c r="D236" s="1"/>
      <c r="E236" s="1"/>
      <c r="F236" s="1" t="str">
        <f>+F82</f>
        <v>Superseding Filing Effective for the Billing of September 2021</v>
      </c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</row>
    <row r="238" spans="1: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</row>
    <row r="239" spans="1:15" ht="21">
      <c r="A239" s="4"/>
      <c r="B239" s="4"/>
      <c r="C239" s="4"/>
      <c r="D239" s="4"/>
      <c r="E239" s="4"/>
      <c r="F239" s="28"/>
      <c r="G239" s="4"/>
      <c r="H239" s="4"/>
      <c r="I239" s="4"/>
      <c r="J239" s="4"/>
      <c r="K239" s="4"/>
      <c r="L239" s="4"/>
      <c r="M239" s="4"/>
      <c r="N239" s="4"/>
      <c r="O239" s="4"/>
    </row>
    <row r="240" spans="1:15" ht="21">
      <c r="A240" s="4"/>
      <c r="B240" s="4"/>
      <c r="C240" s="4"/>
      <c r="D240" s="4"/>
      <c r="E240" s="4"/>
      <c r="F240" s="28"/>
      <c r="G240" s="4"/>
      <c r="H240" s="4"/>
      <c r="I240" s="4"/>
      <c r="J240" s="4"/>
      <c r="K240" s="4"/>
      <c r="L240" s="4"/>
      <c r="M240" s="4"/>
      <c r="N240" s="4"/>
      <c r="O240" s="26" t="s">
        <v>60</v>
      </c>
    </row>
    <row r="241" spans="1:15" ht="21">
      <c r="A241" s="2" t="s">
        <v>31</v>
      </c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</row>
    <row r="242" spans="1:15" ht="21">
      <c r="A242" s="2" t="s">
        <v>0</v>
      </c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</row>
    <row r="243" spans="1:15" ht="21">
      <c r="A243" s="2" t="s">
        <v>1</v>
      </c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</row>
    <row r="244" spans="1:15" ht="21.6" thickBot="1">
      <c r="A244" s="2" t="str">
        <f>+A5</f>
        <v xml:space="preserve">            OCTOBER 2021</v>
      </c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</row>
    <row r="245" spans="1:15" ht="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7"/>
      <c r="L245" s="17"/>
      <c r="M245" s="17"/>
      <c r="N245" s="17"/>
      <c r="O245" s="17"/>
    </row>
    <row r="246" spans="1: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>
      <c r="A247" s="1"/>
      <c r="B247" s="1"/>
      <c r="C247" s="1"/>
      <c r="D247" s="1"/>
      <c r="E247" s="1"/>
      <c r="F247" s="8" t="s">
        <v>3</v>
      </c>
      <c r="G247" s="1"/>
      <c r="H247" s="1"/>
      <c r="I247" s="1"/>
      <c r="J247" s="8" t="s">
        <v>5</v>
      </c>
      <c r="K247" s="1"/>
      <c r="L247" s="1"/>
      <c r="M247" s="8" t="s">
        <v>6</v>
      </c>
      <c r="N247" s="5"/>
      <c r="O247" s="5"/>
    </row>
    <row r="248" spans="1:15">
      <c r="A248" s="1"/>
      <c r="B248" s="1"/>
      <c r="C248" s="1"/>
      <c r="D248" s="1"/>
      <c r="E248" s="1"/>
      <c r="F248" s="8" t="s">
        <v>7</v>
      </c>
      <c r="G248" s="1"/>
      <c r="H248" s="1"/>
      <c r="I248" s="1"/>
      <c r="J248" s="8" t="s">
        <v>33</v>
      </c>
      <c r="K248" s="1"/>
      <c r="L248" s="1"/>
      <c r="M248" s="8" t="s">
        <v>11</v>
      </c>
      <c r="N248" s="1"/>
      <c r="O248" s="1"/>
    </row>
    <row r="249" spans="1:15">
      <c r="A249" s="1"/>
      <c r="B249" s="1"/>
      <c r="C249" s="1"/>
      <c r="D249" s="1"/>
      <c r="E249" s="1"/>
      <c r="F249" s="1"/>
      <c r="G249" s="1"/>
      <c r="H249" s="1"/>
      <c r="I249" s="1"/>
      <c r="J249" s="18"/>
      <c r="K249" s="1"/>
      <c r="L249" s="1"/>
      <c r="M249" s="1"/>
      <c r="N249" s="1"/>
      <c r="O249" s="1"/>
    </row>
    <row r="250" spans="1:15">
      <c r="A250" s="1"/>
      <c r="B250" s="1"/>
      <c r="C250" s="1"/>
      <c r="D250" s="1"/>
      <c r="E250" s="1"/>
      <c r="F250" s="18"/>
      <c r="G250" s="1"/>
      <c r="H250" s="18"/>
      <c r="I250" s="1"/>
      <c r="J250" s="18"/>
      <c r="K250" s="1"/>
      <c r="L250" s="1"/>
      <c r="M250" s="18"/>
      <c r="N250" s="1"/>
      <c r="O250" s="1"/>
    </row>
    <row r="251" spans="1:15" ht="21">
      <c r="A251" s="7" t="s">
        <v>61</v>
      </c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21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>
      <c r="A253" s="1" t="s">
        <v>13</v>
      </c>
      <c r="B253" s="1"/>
      <c r="C253" s="1"/>
      <c r="D253" s="1"/>
      <c r="E253" s="1"/>
      <c r="F253" s="9">
        <v>2600.62</v>
      </c>
      <c r="G253" s="1"/>
      <c r="H253" s="1"/>
      <c r="I253" s="1"/>
      <c r="J253" s="8" t="s">
        <v>14</v>
      </c>
      <c r="K253" s="1"/>
      <c r="L253" s="1"/>
      <c r="M253" s="9">
        <f>SUM(F253:J253)</f>
        <v>2600.62</v>
      </c>
      <c r="N253" s="1"/>
      <c r="O253" s="1" t="s">
        <v>15</v>
      </c>
    </row>
    <row r="254" spans="1:15">
      <c r="A254" s="1"/>
      <c r="B254" s="1"/>
      <c r="C254" s="1"/>
      <c r="D254" s="1"/>
      <c r="E254" s="9"/>
      <c r="F254" s="9"/>
      <c r="G254" s="1"/>
      <c r="H254" s="10"/>
      <c r="I254" s="1"/>
      <c r="J254" s="10"/>
      <c r="K254" s="1"/>
      <c r="L254" s="1"/>
      <c r="M254" s="9"/>
      <c r="N254" s="1"/>
      <c r="O254" s="1"/>
    </row>
    <row r="255" spans="1:15">
      <c r="A255" s="1" t="s">
        <v>35</v>
      </c>
      <c r="B255" s="1"/>
      <c r="C255" s="1"/>
      <c r="D255" s="1"/>
      <c r="E255" s="1"/>
      <c r="F255" s="8" t="s">
        <v>14</v>
      </c>
      <c r="G255" s="1"/>
      <c r="H255" s="1"/>
      <c r="I255" s="1"/>
      <c r="J255" s="10">
        <v>0.16505</v>
      </c>
      <c r="K255" s="1"/>
      <c r="L255" s="1"/>
      <c r="M255" s="10">
        <f>SUM(F255:J255)</f>
        <v>0.16505</v>
      </c>
      <c r="N255" s="1"/>
      <c r="O255" s="1" t="s">
        <v>18</v>
      </c>
    </row>
    <row r="256" spans="1:15">
      <c r="A256" s="1"/>
      <c r="B256" s="1"/>
      <c r="C256" s="1"/>
      <c r="D256" s="1"/>
      <c r="E256" s="11"/>
      <c r="F256" s="10"/>
      <c r="G256" s="10"/>
      <c r="H256" s="11"/>
      <c r="I256" s="1"/>
      <c r="J256" s="10"/>
      <c r="K256" s="1"/>
      <c r="L256" s="1"/>
      <c r="M256" s="10"/>
      <c r="N256" s="1"/>
      <c r="O256" s="1"/>
    </row>
    <row r="257" spans="1:15" ht="20.100000000000001" customHeight="1">
      <c r="A257" s="1" t="s">
        <v>37</v>
      </c>
      <c r="B257" s="1"/>
      <c r="C257" s="1"/>
      <c r="D257" s="1"/>
      <c r="E257" s="1"/>
      <c r="F257" s="10">
        <v>3.653E-2</v>
      </c>
      <c r="G257" s="1"/>
      <c r="H257" s="1"/>
      <c r="I257" s="1"/>
      <c r="J257" s="8" t="s">
        <v>14</v>
      </c>
      <c r="K257" s="10"/>
      <c r="L257" s="1"/>
      <c r="M257" s="10">
        <f>SUM(F257:J257)</f>
        <v>3.653E-2</v>
      </c>
      <c r="N257" s="10"/>
      <c r="O257" s="1" t="s">
        <v>18</v>
      </c>
    </row>
    <row r="258" spans="1:15" ht="20.10000000000000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0"/>
      <c r="L258" s="1"/>
      <c r="M258" s="20"/>
      <c r="N258" s="1"/>
      <c r="O258" s="1"/>
    </row>
    <row r="259" spans="1:15" ht="20.100000000000001" customHeight="1">
      <c r="A259" s="1" t="s">
        <v>38</v>
      </c>
      <c r="B259" s="1"/>
      <c r="C259" s="1"/>
      <c r="D259" s="1"/>
      <c r="E259" s="1"/>
      <c r="F259" s="8" t="s">
        <v>14</v>
      </c>
      <c r="G259" s="1"/>
      <c r="H259" s="1"/>
      <c r="I259" s="1"/>
      <c r="J259" s="10">
        <v>0.3972</v>
      </c>
      <c r="K259" s="1"/>
      <c r="L259" s="1"/>
      <c r="M259" s="10">
        <f>SUM(F259:J259)</f>
        <v>0.3972</v>
      </c>
      <c r="N259" s="1"/>
      <c r="O259" s="1" t="s">
        <v>18</v>
      </c>
    </row>
    <row r="260" spans="1:15" ht="20.10000000000000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20.100000000000001" customHeight="1">
      <c r="A261" s="4"/>
      <c r="B261" s="4"/>
      <c r="C261" s="4"/>
      <c r="D261" s="4"/>
      <c r="E261" s="4"/>
      <c r="F261" s="29"/>
      <c r="G261" s="4"/>
      <c r="H261" s="4"/>
      <c r="I261" s="4"/>
      <c r="J261" s="30"/>
      <c r="K261" s="4"/>
      <c r="L261" s="4"/>
      <c r="M261" s="30"/>
      <c r="N261" s="4"/>
      <c r="O261" s="4"/>
    </row>
    <row r="262" spans="1:15" ht="20.100000000000001" customHeight="1">
      <c r="A262" s="28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</row>
    <row r="263" spans="1:15" ht="20.100000000000001" customHeight="1">
      <c r="A263" s="4"/>
      <c r="B263" s="4"/>
      <c r="C263" s="4"/>
      <c r="D263" s="4"/>
      <c r="E263" s="30"/>
      <c r="F263" s="30"/>
      <c r="G263" s="4"/>
      <c r="H263" s="31"/>
      <c r="I263" s="4"/>
      <c r="J263" s="31"/>
      <c r="K263" s="4"/>
      <c r="L263" s="4"/>
      <c r="M263" s="30"/>
      <c r="N263" s="4"/>
      <c r="O263" s="4"/>
    </row>
    <row r="264" spans="1:15" ht="20.100000000000001" customHeight="1">
      <c r="A264" s="4"/>
      <c r="B264" s="4"/>
      <c r="C264" s="4"/>
      <c r="D264" s="4"/>
      <c r="E264" s="4"/>
      <c r="F264" s="30"/>
      <c r="G264" s="4"/>
      <c r="H264" s="4"/>
      <c r="I264" s="4"/>
      <c r="J264" s="29"/>
      <c r="K264" s="31"/>
      <c r="L264" s="4"/>
      <c r="M264" s="30"/>
      <c r="N264" s="31"/>
      <c r="O264" s="4"/>
    </row>
    <row r="265" spans="1:15" ht="20.100000000000001" customHeight="1">
      <c r="A265" s="4"/>
      <c r="B265" s="4"/>
      <c r="C265" s="4"/>
      <c r="D265" s="4"/>
      <c r="E265" s="32"/>
      <c r="F265" s="31"/>
      <c r="G265" s="31"/>
      <c r="H265" s="31"/>
      <c r="I265" s="4"/>
      <c r="J265" s="31"/>
      <c r="K265" s="4"/>
      <c r="L265" s="4"/>
      <c r="M265" s="31"/>
      <c r="N265" s="4"/>
      <c r="O265" s="4"/>
    </row>
    <row r="266" spans="1:15" ht="20.100000000000001" customHeight="1">
      <c r="A266" s="4"/>
      <c r="B266" s="4"/>
      <c r="C266" s="4"/>
      <c r="D266" s="4"/>
      <c r="E266" s="31"/>
      <c r="F266" s="31"/>
      <c r="G266" s="31"/>
      <c r="H266" s="4"/>
      <c r="I266" s="4"/>
      <c r="J266" s="31"/>
      <c r="K266" s="4"/>
      <c r="L266" s="4"/>
      <c r="M266" s="31"/>
      <c r="N266" s="4"/>
      <c r="O266" s="31"/>
    </row>
    <row r="267" spans="1:15" ht="20.100000000000001" customHeight="1">
      <c r="A267" s="4"/>
      <c r="B267" s="4"/>
      <c r="C267" s="4"/>
      <c r="D267" s="4"/>
      <c r="E267" s="4"/>
      <c r="F267" s="31"/>
      <c r="G267" s="31"/>
      <c r="H267" s="4"/>
      <c r="I267" s="4"/>
      <c r="J267" s="31"/>
      <c r="K267" s="31"/>
      <c r="L267" s="4"/>
      <c r="M267" s="31"/>
      <c r="N267" s="4"/>
      <c r="O267" s="4"/>
    </row>
    <row r="268" spans="1:15" ht="20.100000000000001" customHeight="1">
      <c r="A268" s="4"/>
      <c r="B268" s="4"/>
      <c r="C268" s="4"/>
      <c r="D268" s="4"/>
      <c r="E268" s="4"/>
      <c r="F268" s="29"/>
      <c r="G268" s="4"/>
      <c r="H268" s="4"/>
      <c r="I268" s="4"/>
      <c r="J268" s="31"/>
      <c r="K268" s="4"/>
      <c r="L268" s="4"/>
      <c r="M268" s="31"/>
      <c r="N268" s="4"/>
      <c r="O268" s="4"/>
    </row>
    <row r="269" spans="1:15" ht="20.100000000000001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</row>
    <row r="270" spans="1:15" ht="20.100000000000001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</row>
    <row r="271" spans="1:15" ht="20.100000000000001" customHeight="1">
      <c r="A271" s="4"/>
      <c r="B271" s="4"/>
      <c r="C271" s="4"/>
      <c r="D271" s="4"/>
      <c r="E271" s="4"/>
      <c r="F271" s="31" t="str">
        <f>+F81</f>
        <v xml:space="preserve">This Filing Effective for the Billing Month of October 2021 </v>
      </c>
      <c r="G271" s="4"/>
      <c r="H271" s="4"/>
      <c r="I271" s="4"/>
      <c r="J271" s="29"/>
      <c r="K271" s="4"/>
      <c r="L271" s="4"/>
      <c r="M271" s="31"/>
      <c r="N271" s="4"/>
      <c r="O271" s="4"/>
    </row>
    <row r="272" spans="1:15" ht="20.100000000000001" customHeight="1">
      <c r="A272" s="37" t="str">
        <f>+A82</f>
        <v>FILED 09-22-21</v>
      </c>
      <c r="B272" s="4"/>
      <c r="C272" s="4"/>
      <c r="D272" s="4"/>
      <c r="E272" s="4"/>
      <c r="F272" s="31" t="str">
        <f>+F82</f>
        <v>Superseding Filing Effective for the Billing of September 2021</v>
      </c>
      <c r="G272" s="4"/>
      <c r="H272" s="4"/>
      <c r="I272" s="4"/>
      <c r="J272" s="29"/>
      <c r="K272" s="4"/>
      <c r="L272" s="4"/>
      <c r="M272" s="31"/>
      <c r="N272" s="4"/>
      <c r="O272" s="4"/>
    </row>
    <row r="273" spans="1:15">
      <c r="A273" s="4"/>
      <c r="B273" s="4"/>
      <c r="C273" s="4"/>
      <c r="D273" s="4"/>
      <c r="E273" s="4"/>
      <c r="F273" s="31"/>
      <c r="G273" s="4"/>
      <c r="H273" s="4"/>
      <c r="I273" s="4"/>
      <c r="J273" s="29"/>
      <c r="K273" s="4"/>
      <c r="L273" s="4"/>
      <c r="M273" s="31"/>
      <c r="N273" s="4"/>
      <c r="O273" s="4"/>
    </row>
    <row r="274" spans="1:15">
      <c r="A274" s="4"/>
      <c r="B274" s="4"/>
      <c r="C274" s="4"/>
      <c r="D274" s="4"/>
      <c r="E274" s="4"/>
      <c r="F274" s="31"/>
      <c r="G274" s="4"/>
      <c r="H274" s="4"/>
      <c r="I274" s="4"/>
      <c r="J274" s="29"/>
      <c r="K274" s="4"/>
      <c r="L274" s="4"/>
      <c r="M274" s="31"/>
      <c r="N274" s="4"/>
      <c r="O274" s="4"/>
    </row>
    <row r="276" spans="1:15" ht="21">
      <c r="A276" s="38"/>
      <c r="B276" s="2"/>
      <c r="C276" s="2"/>
      <c r="D276" s="2"/>
      <c r="E276" s="2"/>
      <c r="F276" s="5"/>
      <c r="G276" s="2"/>
      <c r="H276" s="2"/>
      <c r="I276" s="5"/>
      <c r="J276" s="5"/>
      <c r="K276" s="5"/>
      <c r="L276" s="5"/>
      <c r="M276" s="5"/>
      <c r="N276" s="5"/>
      <c r="O276" s="5" t="s">
        <v>86</v>
      </c>
    </row>
    <row r="277" spans="1:15" ht="21">
      <c r="A277" s="2" t="s">
        <v>31</v>
      </c>
      <c r="B277" s="2"/>
      <c r="C277" s="2"/>
      <c r="D277" s="2"/>
      <c r="E277" s="2"/>
      <c r="F277" s="5"/>
      <c r="G277" s="2"/>
      <c r="H277" s="2"/>
      <c r="I277" s="5"/>
      <c r="J277" s="5"/>
      <c r="K277" s="5"/>
      <c r="L277" s="5"/>
      <c r="M277" s="5"/>
      <c r="N277" s="5"/>
      <c r="O277" s="5"/>
    </row>
    <row r="278" spans="1:15" ht="21">
      <c r="A278" s="2" t="s">
        <v>0</v>
      </c>
      <c r="B278" s="2"/>
      <c r="C278" s="2"/>
      <c r="D278" s="2"/>
      <c r="E278" s="2"/>
      <c r="F278" s="5"/>
      <c r="G278" s="2"/>
      <c r="H278" s="2"/>
      <c r="I278" s="5"/>
      <c r="J278" s="5"/>
      <c r="K278" s="5"/>
      <c r="L278" s="5"/>
      <c r="M278" s="5"/>
      <c r="N278" s="5"/>
      <c r="O278" s="5"/>
    </row>
    <row r="279" spans="1:15" ht="21">
      <c r="A279" s="2" t="s">
        <v>1</v>
      </c>
      <c r="B279" s="2"/>
      <c r="C279" s="2"/>
      <c r="D279" s="2"/>
      <c r="E279" s="2"/>
      <c r="F279" s="5"/>
      <c r="G279" s="2"/>
      <c r="H279" s="2"/>
      <c r="I279" s="5"/>
      <c r="J279" s="5"/>
      <c r="K279" s="5"/>
      <c r="L279" s="5"/>
      <c r="M279" s="5"/>
      <c r="N279" s="5"/>
      <c r="O279" s="5"/>
    </row>
    <row r="280" spans="1:15" ht="21">
      <c r="A280" s="39" t="str">
        <f>+A5</f>
        <v xml:space="preserve">            OCTOBER 2021</v>
      </c>
      <c r="B280" s="39"/>
      <c r="C280" s="39"/>
      <c r="D280" s="39"/>
      <c r="E280" s="39"/>
      <c r="F280" s="39"/>
      <c r="G280" s="39"/>
      <c r="H280" s="39"/>
      <c r="I280" s="40"/>
      <c r="J280" s="40"/>
      <c r="K280" s="40"/>
      <c r="L280" s="40"/>
      <c r="M280" s="40"/>
      <c r="N280" s="40"/>
      <c r="O280" s="40"/>
    </row>
    <row r="284" spans="1:15">
      <c r="A284" s="25" t="s">
        <v>81</v>
      </c>
    </row>
    <row r="286" spans="1:15">
      <c r="A286" s="25" t="s">
        <v>82</v>
      </c>
      <c r="H286" s="25" t="s">
        <v>73</v>
      </c>
    </row>
    <row r="288" spans="1:15">
      <c r="A288" s="25" t="s">
        <v>83</v>
      </c>
    </row>
    <row r="289" spans="1:9">
      <c r="A289" s="25" t="s">
        <v>63</v>
      </c>
      <c r="H289" s="9">
        <v>772.45</v>
      </c>
      <c r="I289" s="25" t="s">
        <v>15</v>
      </c>
    </row>
    <row r="290" spans="1:9">
      <c r="A290" s="25" t="s">
        <v>64</v>
      </c>
      <c r="H290" s="9">
        <v>772.45</v>
      </c>
      <c r="I290" s="25" t="s">
        <v>15</v>
      </c>
    </row>
    <row r="291" spans="1:9">
      <c r="A291" s="25" t="s">
        <v>65</v>
      </c>
      <c r="H291" s="9">
        <v>772.45</v>
      </c>
      <c r="I291" s="25" t="s">
        <v>15</v>
      </c>
    </row>
    <row r="292" spans="1:9">
      <c r="H292" s="10"/>
    </row>
    <row r="293" spans="1:9">
      <c r="A293" s="25" t="s">
        <v>84</v>
      </c>
      <c r="H293" s="10"/>
    </row>
    <row r="294" spans="1:9">
      <c r="A294" s="25" t="s">
        <v>63</v>
      </c>
      <c r="H294" s="10">
        <v>6.472E-2</v>
      </c>
      <c r="I294" s="25" t="s">
        <v>18</v>
      </c>
    </row>
    <row r="295" spans="1:9">
      <c r="A295" s="25" t="s">
        <v>64</v>
      </c>
      <c r="H295" s="10">
        <v>4.514E-2</v>
      </c>
      <c r="I295" s="25" t="s">
        <v>18</v>
      </c>
    </row>
    <row r="296" spans="1:9">
      <c r="A296" s="25" t="s">
        <v>65</v>
      </c>
      <c r="H296" s="10">
        <v>3.9809999999999998E-2</v>
      </c>
      <c r="I296" s="25" t="s">
        <v>18</v>
      </c>
    </row>
    <row r="297" spans="1:9">
      <c r="H297" s="10"/>
    </row>
    <row r="298" spans="1:9">
      <c r="A298" s="25" t="s">
        <v>66</v>
      </c>
      <c r="H298" s="10"/>
    </row>
    <row r="299" spans="1:9">
      <c r="A299" s="25" t="s">
        <v>67</v>
      </c>
      <c r="H299" s="57">
        <v>0.54300000000000004</v>
      </c>
      <c r="I299" s="25" t="s">
        <v>18</v>
      </c>
    </row>
    <row r="300" spans="1:9">
      <c r="A300" s="25" t="s">
        <v>68</v>
      </c>
      <c r="H300" s="57">
        <v>0.54300000000000004</v>
      </c>
      <c r="I300" s="25" t="s">
        <v>18</v>
      </c>
    </row>
    <row r="301" spans="1:9">
      <c r="A301" s="25" t="s">
        <v>69</v>
      </c>
      <c r="H301" s="57">
        <v>0.54300000000000004</v>
      </c>
      <c r="I301" s="25" t="s">
        <v>18</v>
      </c>
    </row>
    <row r="302" spans="1:9">
      <c r="A302" s="25" t="s">
        <v>70</v>
      </c>
      <c r="H302" s="57">
        <v>0.54300000000000004</v>
      </c>
      <c r="I302" s="25" t="s">
        <v>18</v>
      </c>
    </row>
    <row r="303" spans="1:9">
      <c r="A303" s="25" t="s">
        <v>71</v>
      </c>
      <c r="H303" s="57">
        <v>0.54300000000000004</v>
      </c>
      <c r="I303" s="25" t="s">
        <v>18</v>
      </c>
    </row>
    <row r="304" spans="1:9">
      <c r="A304" s="25" t="s">
        <v>72</v>
      </c>
      <c r="H304" s="57">
        <v>0.54300000000000004</v>
      </c>
      <c r="I304" s="25" t="s">
        <v>18</v>
      </c>
    </row>
    <row r="307" spans="1:15">
      <c r="A307" s="25" t="str">
        <f>+A163</f>
        <v>Filed 9/29/21</v>
      </c>
      <c r="F307" s="41" t="str">
        <f>+F163</f>
        <v xml:space="preserve">This Filing Effective for the Billing Month of October 2021 </v>
      </c>
    </row>
    <row r="308" spans="1:15">
      <c r="F308" s="41" t="str">
        <f>+F164</f>
        <v>Superseding Filing Effective for the Billing of September 2021</v>
      </c>
    </row>
    <row r="310" spans="1:15" ht="21">
      <c r="A310" s="42"/>
      <c r="B310" s="42"/>
      <c r="C310" s="42"/>
      <c r="D310" s="43" t="s">
        <v>96</v>
      </c>
      <c r="E310" s="42"/>
      <c r="F310" s="42"/>
      <c r="G310" s="42"/>
      <c r="H310" s="42"/>
      <c r="I310" s="42"/>
      <c r="J310" s="42"/>
      <c r="K310" s="42"/>
      <c r="L310" s="44"/>
      <c r="M310" s="45"/>
      <c r="N310" s="45"/>
      <c r="O310" s="46"/>
    </row>
    <row r="311" spans="1:15" ht="21">
      <c r="A311" s="47"/>
      <c r="B311" s="42"/>
      <c r="C311" s="42"/>
      <c r="D311" s="47" t="s">
        <v>97</v>
      </c>
      <c r="E311" s="42"/>
      <c r="F311" s="42"/>
      <c r="G311" s="42"/>
      <c r="H311" s="42"/>
      <c r="I311" s="42"/>
      <c r="J311" s="42"/>
      <c r="K311" s="42"/>
      <c r="L311" s="44"/>
      <c r="M311" s="45"/>
      <c r="N311" s="45"/>
      <c r="O311" s="46"/>
    </row>
    <row r="312" spans="1:15" ht="21">
      <c r="A312" s="47"/>
      <c r="B312" s="47"/>
      <c r="C312" s="47"/>
      <c r="D312" s="47" t="s">
        <v>98</v>
      </c>
      <c r="E312" s="47"/>
      <c r="F312" s="47"/>
      <c r="G312" s="47"/>
      <c r="H312" s="47"/>
      <c r="I312" s="47"/>
      <c r="J312" s="47"/>
      <c r="K312" s="46"/>
      <c r="L312" s="46"/>
      <c r="M312" s="46"/>
      <c r="N312" s="46"/>
      <c r="O312" s="46" t="s">
        <v>99</v>
      </c>
    </row>
    <row r="313" spans="1:15" ht="21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6"/>
      <c r="L313" s="46"/>
      <c r="M313" s="46"/>
      <c r="N313" s="46"/>
      <c r="O313" s="46"/>
    </row>
    <row r="314" spans="1:15" ht="21">
      <c r="A314" s="48"/>
      <c r="B314" s="47"/>
      <c r="C314" s="47"/>
      <c r="D314" s="47"/>
      <c r="E314" s="47"/>
      <c r="F314" s="47"/>
      <c r="G314" s="47"/>
      <c r="H314" s="47"/>
      <c r="I314" s="47"/>
      <c r="J314" s="47"/>
      <c r="K314" s="46"/>
      <c r="L314" s="46"/>
      <c r="M314" s="46"/>
      <c r="N314" s="46"/>
      <c r="O314" s="46"/>
    </row>
    <row r="315" spans="1:15" ht="21.6" thickBot="1">
      <c r="A315" s="49"/>
      <c r="B315" s="47"/>
      <c r="C315" s="47"/>
      <c r="D315" s="47"/>
      <c r="E315" s="47"/>
      <c r="F315" s="47"/>
      <c r="G315" s="47"/>
      <c r="H315" s="47"/>
      <c r="I315" s="47"/>
      <c r="J315" s="47"/>
      <c r="K315" s="46"/>
      <c r="L315" s="46"/>
      <c r="M315" s="46"/>
      <c r="N315" s="46"/>
      <c r="O315" s="46"/>
    </row>
    <row r="316" spans="1:15" ht="21" thickTop="1">
      <c r="A316" s="44"/>
      <c r="B316" s="50"/>
      <c r="C316" s="50"/>
      <c r="D316" s="50"/>
      <c r="E316" s="50"/>
      <c r="F316" s="50"/>
      <c r="G316" s="50"/>
      <c r="H316" s="50"/>
      <c r="I316" s="50"/>
      <c r="J316" s="50"/>
      <c r="K316" s="51"/>
      <c r="L316" s="51"/>
      <c r="M316" s="51"/>
      <c r="N316" s="51"/>
      <c r="O316" s="51"/>
    </row>
    <row r="317" spans="1:15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6"/>
      <c r="L317" s="46"/>
      <c r="M317" s="46"/>
      <c r="N317" s="46"/>
      <c r="O317" s="46"/>
    </row>
    <row r="318" spans="1:15" ht="21">
      <c r="A318" s="52"/>
      <c r="B318" s="44"/>
      <c r="C318" s="44"/>
      <c r="D318" s="44"/>
      <c r="E318" s="44"/>
      <c r="F318" s="44"/>
      <c r="G318" s="44"/>
      <c r="H318" s="44"/>
      <c r="I318" s="44"/>
      <c r="J318" s="44"/>
      <c r="K318" s="46"/>
      <c r="L318" s="46"/>
      <c r="M318" s="46"/>
      <c r="N318" s="46"/>
      <c r="O318" s="46"/>
    </row>
    <row r="319" spans="1:15">
      <c r="A319" s="44"/>
      <c r="B319" s="53"/>
      <c r="C319" s="53"/>
      <c r="D319" s="53"/>
      <c r="E319" s="53"/>
      <c r="F319" s="53"/>
      <c r="G319" s="53"/>
      <c r="H319" s="53"/>
      <c r="I319" s="53"/>
      <c r="J319" s="53"/>
      <c r="K319" s="46"/>
      <c r="L319" s="46"/>
      <c r="M319" s="46"/>
      <c r="N319" s="46"/>
      <c r="O319" s="46"/>
    </row>
    <row r="320" spans="1:15">
      <c r="A320" s="1" t="s">
        <v>100</v>
      </c>
      <c r="B320" s="44"/>
      <c r="C320" s="44"/>
      <c r="D320" s="44"/>
      <c r="E320" s="44"/>
      <c r="F320" s="44"/>
      <c r="G320" s="44"/>
      <c r="H320" s="44"/>
      <c r="I320" s="44"/>
      <c r="J320" s="44"/>
      <c r="K320" s="46"/>
      <c r="L320" s="46"/>
      <c r="M320" s="46"/>
      <c r="N320" s="46"/>
      <c r="O320" s="46"/>
    </row>
    <row r="321" spans="1:15">
      <c r="A321" s="1"/>
      <c r="B321" s="44"/>
      <c r="C321" s="44"/>
      <c r="D321" s="44"/>
      <c r="E321" s="44"/>
      <c r="F321" s="44"/>
      <c r="G321" s="44"/>
      <c r="H321" s="44"/>
      <c r="I321" s="44" t="s">
        <v>123</v>
      </c>
      <c r="J321" s="44"/>
      <c r="K321" s="46"/>
      <c r="L321" s="46"/>
      <c r="M321" s="46"/>
      <c r="N321" s="46"/>
      <c r="O321" s="46"/>
    </row>
    <row r="322" spans="1:15">
      <c r="A322" s="1" t="s">
        <v>101</v>
      </c>
      <c r="B322" s="44"/>
      <c r="C322" s="44"/>
      <c r="D322" s="44"/>
      <c r="E322" s="44"/>
      <c r="F322" s="44"/>
      <c r="G322" s="44"/>
      <c r="H322" s="44"/>
      <c r="I322" s="44"/>
      <c r="J322" s="44"/>
      <c r="K322" s="46"/>
      <c r="L322" s="46"/>
      <c r="M322" s="46"/>
      <c r="N322" s="46"/>
      <c r="O322" s="46"/>
    </row>
    <row r="323" spans="1:15">
      <c r="A323" s="1"/>
      <c r="B323" s="44"/>
      <c r="C323" s="44"/>
      <c r="D323" s="44"/>
      <c r="E323" s="44"/>
      <c r="F323" s="44"/>
      <c r="G323" s="44"/>
      <c r="H323" s="44"/>
      <c r="I323" s="44" t="s">
        <v>124</v>
      </c>
      <c r="J323" s="44"/>
      <c r="K323" s="46"/>
      <c r="L323" s="46"/>
      <c r="M323" s="46"/>
      <c r="N323" s="46"/>
      <c r="O323" s="46"/>
    </row>
    <row r="324" spans="1:15">
      <c r="A324" s="1"/>
      <c r="B324" s="44"/>
      <c r="C324" s="44"/>
      <c r="D324" s="44"/>
      <c r="E324" s="44"/>
      <c r="F324" s="44"/>
      <c r="G324" s="44"/>
      <c r="H324" s="44"/>
      <c r="I324" s="44"/>
      <c r="J324" s="44"/>
      <c r="K324" s="46"/>
      <c r="L324" s="46"/>
      <c r="M324" s="46"/>
      <c r="N324" s="46"/>
      <c r="O324" s="46"/>
    </row>
    <row r="325" spans="1:15">
      <c r="A325" s="1" t="s">
        <v>102</v>
      </c>
      <c r="B325" s="44"/>
      <c r="C325" s="44"/>
      <c r="D325" s="44"/>
      <c r="E325" s="44"/>
      <c r="F325" s="44"/>
      <c r="G325" s="44"/>
      <c r="H325" s="44"/>
      <c r="I325" s="54">
        <v>1.1399999999999999</v>
      </c>
      <c r="J325" s="44"/>
      <c r="K325" s="46"/>
      <c r="L325" s="46"/>
      <c r="M325" s="46"/>
      <c r="N325" s="46"/>
      <c r="O325" s="46"/>
    </row>
    <row r="326" spans="1:15">
      <c r="A326" s="1"/>
      <c r="B326" s="44"/>
      <c r="C326" s="44"/>
      <c r="D326" s="44"/>
      <c r="E326" s="44"/>
      <c r="F326" s="44"/>
      <c r="G326" s="44"/>
      <c r="H326" s="44"/>
      <c r="I326" s="54"/>
      <c r="J326" s="44"/>
      <c r="K326" s="46"/>
      <c r="L326" s="46"/>
      <c r="M326" s="46"/>
      <c r="N326" s="46"/>
      <c r="O326" s="46"/>
    </row>
    <row r="327" spans="1:15">
      <c r="A327" s="1"/>
      <c r="B327" s="44"/>
      <c r="C327" s="44"/>
      <c r="D327" s="44"/>
      <c r="E327" s="44"/>
      <c r="F327" s="44"/>
      <c r="G327" s="44"/>
      <c r="H327" s="44"/>
      <c r="I327" s="54"/>
      <c r="J327" s="44"/>
      <c r="K327" s="46"/>
      <c r="L327" s="46"/>
      <c r="M327" s="46"/>
      <c r="N327" s="46"/>
      <c r="O327" s="46"/>
    </row>
    <row r="328" spans="1:15">
      <c r="A328" s="1"/>
      <c r="B328" s="44"/>
      <c r="C328" s="44"/>
      <c r="D328" s="44"/>
      <c r="E328" s="44"/>
      <c r="F328" s="44"/>
      <c r="G328" s="44"/>
      <c r="H328" s="44"/>
      <c r="I328" s="54"/>
      <c r="J328" s="44"/>
      <c r="K328" s="46"/>
      <c r="L328" s="46"/>
      <c r="M328" s="46"/>
      <c r="N328" s="46"/>
      <c r="O328" s="46"/>
    </row>
    <row r="329" spans="1:15">
      <c r="A329" s="1"/>
      <c r="B329" s="44"/>
      <c r="C329" s="44"/>
      <c r="D329" s="44"/>
      <c r="E329" s="44"/>
      <c r="F329" s="44"/>
      <c r="G329" s="44"/>
      <c r="H329" s="44"/>
      <c r="I329" s="54"/>
      <c r="J329" s="44"/>
      <c r="K329" s="46"/>
      <c r="L329" s="46"/>
      <c r="M329" s="46"/>
      <c r="N329" s="46"/>
      <c r="O329" s="46"/>
    </row>
    <row r="330" spans="1:15">
      <c r="A330" s="1" t="s">
        <v>103</v>
      </c>
      <c r="B330" s="44"/>
      <c r="C330" s="44"/>
      <c r="D330" s="44"/>
      <c r="E330" s="44"/>
      <c r="F330" s="44"/>
      <c r="G330" s="44"/>
      <c r="H330" s="44"/>
      <c r="I330" s="44"/>
      <c r="J330" s="44"/>
      <c r="K330" s="46"/>
      <c r="L330" s="46"/>
      <c r="M330" s="46"/>
      <c r="N330" s="46"/>
      <c r="O330" s="46"/>
    </row>
    <row r="331" spans="1:15">
      <c r="A331" s="1"/>
      <c r="B331" s="44"/>
      <c r="C331" s="44"/>
      <c r="D331" s="44"/>
      <c r="E331" s="44"/>
      <c r="F331" s="44"/>
      <c r="G331" s="44"/>
      <c r="H331" s="44"/>
      <c r="I331" s="44" t="s">
        <v>104</v>
      </c>
      <c r="J331" s="44"/>
      <c r="K331" s="46"/>
      <c r="L331" s="46"/>
      <c r="M331" s="46"/>
      <c r="N331" s="46"/>
      <c r="O331" s="46"/>
    </row>
    <row r="332" spans="1:15">
      <c r="A332" s="1" t="s">
        <v>105</v>
      </c>
      <c r="B332" s="44"/>
      <c r="C332" s="44"/>
      <c r="D332" s="44"/>
      <c r="E332" s="44"/>
      <c r="F332" s="44"/>
      <c r="G332" s="44"/>
      <c r="H332" s="44"/>
      <c r="I332" s="44"/>
      <c r="J332" s="44"/>
      <c r="K332" s="46"/>
      <c r="L332" s="46"/>
      <c r="M332" s="46"/>
      <c r="N332" s="46"/>
      <c r="O332" s="46"/>
    </row>
    <row r="333" spans="1:15">
      <c r="A333" s="1"/>
      <c r="B333" s="44"/>
      <c r="C333" s="44"/>
      <c r="D333" s="44"/>
      <c r="E333" s="44"/>
      <c r="F333" s="44"/>
      <c r="G333" s="44"/>
      <c r="H333" s="44"/>
      <c r="I333" s="44" t="s">
        <v>106</v>
      </c>
      <c r="J333" s="44"/>
      <c r="K333" s="46"/>
      <c r="L333" s="46"/>
      <c r="M333" s="46"/>
      <c r="N333" s="46"/>
      <c r="O333" s="46"/>
    </row>
    <row r="334" spans="1:15">
      <c r="A334" s="1" t="s">
        <v>107</v>
      </c>
      <c r="B334" s="44"/>
      <c r="C334" s="44"/>
      <c r="D334" s="44"/>
      <c r="E334" s="44"/>
      <c r="F334" s="44"/>
      <c r="G334" s="44"/>
      <c r="H334" s="44"/>
      <c r="I334" s="44"/>
      <c r="J334" s="44"/>
      <c r="K334" s="46"/>
      <c r="L334" s="46"/>
      <c r="M334" s="46"/>
      <c r="N334" s="46"/>
      <c r="O334" s="46"/>
    </row>
    <row r="335" spans="1:15">
      <c r="A335" s="1"/>
      <c r="B335" s="44"/>
      <c r="C335" s="44"/>
      <c r="D335" s="44"/>
      <c r="E335" s="44"/>
      <c r="F335" s="44"/>
      <c r="G335" s="44"/>
      <c r="H335" s="44"/>
      <c r="I335" s="44" t="s">
        <v>108</v>
      </c>
      <c r="J335" s="44"/>
      <c r="K335" s="46"/>
      <c r="L335" s="46"/>
      <c r="M335" s="46"/>
      <c r="N335" s="46"/>
      <c r="O335" s="46"/>
    </row>
    <row r="336" spans="1:15">
      <c r="A336" s="1" t="s">
        <v>109</v>
      </c>
      <c r="B336" s="44"/>
      <c r="C336" s="44"/>
      <c r="D336" s="44"/>
      <c r="E336" s="44"/>
      <c r="F336" s="44"/>
      <c r="G336" s="44"/>
      <c r="H336" s="44"/>
      <c r="I336" s="44"/>
      <c r="J336" s="44"/>
      <c r="K336" s="46"/>
      <c r="L336" s="46"/>
      <c r="M336" s="46"/>
      <c r="N336" s="46"/>
      <c r="O336" s="46"/>
    </row>
    <row r="337" spans="1:15">
      <c r="A337" s="1"/>
      <c r="B337" s="44"/>
      <c r="C337" s="44"/>
      <c r="D337" s="44"/>
      <c r="E337" s="44"/>
      <c r="F337" s="44"/>
      <c r="G337" s="44"/>
      <c r="H337" s="44"/>
      <c r="I337" s="44" t="s">
        <v>106</v>
      </c>
      <c r="J337" s="44"/>
      <c r="K337" s="46"/>
      <c r="L337" s="46"/>
      <c r="M337" s="46"/>
      <c r="N337" s="46"/>
      <c r="O337" s="46"/>
    </row>
    <row r="338" spans="1:15">
      <c r="A338" s="1" t="s">
        <v>110</v>
      </c>
      <c r="B338" s="44"/>
      <c r="C338" s="44"/>
      <c r="D338" s="44"/>
      <c r="E338" s="44"/>
      <c r="F338" s="44"/>
      <c r="G338" s="44"/>
      <c r="H338" s="44"/>
      <c r="I338" s="44"/>
      <c r="J338" s="44"/>
      <c r="K338" s="46"/>
      <c r="L338" s="46"/>
      <c r="M338" s="46"/>
      <c r="N338" s="46"/>
      <c r="O338" s="46"/>
    </row>
    <row r="339" spans="1:15">
      <c r="A339" s="1"/>
      <c r="B339" s="44"/>
      <c r="C339" s="44"/>
      <c r="D339" s="44"/>
      <c r="E339" s="44"/>
      <c r="F339" s="44"/>
      <c r="G339" s="44"/>
      <c r="H339" s="44"/>
      <c r="I339" s="44"/>
      <c r="J339" s="44" t="s">
        <v>111</v>
      </c>
      <c r="K339" s="46"/>
      <c r="L339" s="46"/>
      <c r="M339" s="46"/>
      <c r="N339" s="46"/>
      <c r="O339" s="46"/>
    </row>
    <row r="340" spans="1:15">
      <c r="A340" s="1" t="s">
        <v>112</v>
      </c>
      <c r="B340" s="44"/>
      <c r="C340" s="44"/>
      <c r="D340" s="44"/>
      <c r="E340" s="44"/>
      <c r="F340" s="44"/>
      <c r="G340" s="44"/>
      <c r="H340" s="44"/>
      <c r="I340" s="44"/>
      <c r="J340" s="44"/>
      <c r="K340" s="46"/>
      <c r="L340" s="46"/>
      <c r="M340" s="46"/>
      <c r="N340" s="46"/>
      <c r="O340" s="46"/>
    </row>
    <row r="341" spans="1:15">
      <c r="A341" s="1"/>
      <c r="B341" s="44"/>
      <c r="C341" s="44"/>
      <c r="D341" s="44"/>
      <c r="E341" s="44"/>
      <c r="F341" s="44"/>
      <c r="G341" s="44"/>
      <c r="H341" s="44"/>
      <c r="I341" s="44"/>
      <c r="J341" s="44" t="s">
        <v>113</v>
      </c>
      <c r="K341" s="46"/>
      <c r="L341" s="46"/>
      <c r="M341" s="46"/>
      <c r="N341" s="46"/>
      <c r="O341" s="46"/>
    </row>
    <row r="342" spans="1:15">
      <c r="A342" s="1" t="s">
        <v>114</v>
      </c>
      <c r="B342" s="44"/>
      <c r="C342" s="44"/>
      <c r="D342" s="44"/>
      <c r="E342" s="44"/>
      <c r="F342" s="44"/>
      <c r="G342" s="44"/>
      <c r="H342" s="44"/>
      <c r="I342" s="44"/>
      <c r="J342" s="44"/>
      <c r="K342" s="46"/>
      <c r="L342" s="46"/>
      <c r="M342" s="46"/>
      <c r="N342" s="46"/>
      <c r="O342" s="46"/>
    </row>
    <row r="343" spans="1:15">
      <c r="A343" s="1" t="s">
        <v>115</v>
      </c>
      <c r="B343" s="44"/>
      <c r="C343" s="44"/>
      <c r="D343" s="44"/>
      <c r="E343" s="44"/>
      <c r="F343" s="44"/>
      <c r="G343" s="44"/>
      <c r="H343" s="44"/>
      <c r="I343" s="44"/>
      <c r="J343" s="44"/>
      <c r="K343" s="46"/>
      <c r="L343" s="46"/>
      <c r="M343" s="46"/>
      <c r="N343" s="46"/>
      <c r="O343" s="46"/>
    </row>
    <row r="344" spans="1:15">
      <c r="A344" s="1" t="s">
        <v>116</v>
      </c>
      <c r="B344" s="44"/>
      <c r="C344" s="44"/>
      <c r="D344" s="44"/>
      <c r="E344" s="44"/>
      <c r="F344" s="44"/>
      <c r="G344" s="44"/>
      <c r="H344" s="44"/>
      <c r="I344" s="44"/>
      <c r="J344" s="44"/>
      <c r="K344" s="46"/>
      <c r="L344" s="46"/>
      <c r="M344" s="46"/>
      <c r="N344" s="46"/>
      <c r="O344" s="46"/>
    </row>
    <row r="345" spans="1:15">
      <c r="A345" s="1" t="s">
        <v>117</v>
      </c>
      <c r="B345" s="44"/>
      <c r="C345" s="44"/>
      <c r="D345" s="44"/>
      <c r="E345" s="44"/>
      <c r="F345" s="44"/>
      <c r="G345" s="44"/>
      <c r="H345" s="44"/>
      <c r="I345" s="44" t="s">
        <v>118</v>
      </c>
      <c r="J345" s="44"/>
      <c r="K345" s="46"/>
      <c r="L345" s="46"/>
      <c r="M345" s="46"/>
      <c r="N345" s="46"/>
      <c r="O345" s="46"/>
    </row>
    <row r="346" spans="1:15">
      <c r="A346" s="1"/>
      <c r="B346" s="44"/>
      <c r="C346" s="44"/>
      <c r="D346" s="44"/>
      <c r="E346" s="44"/>
      <c r="F346" s="44"/>
      <c r="G346" s="44"/>
      <c r="H346" s="44"/>
      <c r="I346" s="44" t="s">
        <v>119</v>
      </c>
      <c r="J346" s="44"/>
      <c r="K346" s="46"/>
      <c r="L346" s="46"/>
      <c r="M346" s="46"/>
      <c r="N346" s="46"/>
      <c r="O346" s="46"/>
    </row>
    <row r="347" spans="1:15">
      <c r="A347" s="1" t="s">
        <v>120</v>
      </c>
      <c r="B347" s="44"/>
      <c r="C347" s="44"/>
      <c r="D347" s="44"/>
      <c r="E347" s="44"/>
      <c r="F347" s="44"/>
      <c r="G347" s="44"/>
      <c r="H347" s="44"/>
      <c r="I347" s="44"/>
      <c r="J347" s="44"/>
      <c r="K347" s="46"/>
      <c r="L347" s="46"/>
      <c r="M347" s="46"/>
      <c r="N347" s="46"/>
      <c r="O347" s="46"/>
    </row>
    <row r="348" spans="1:15">
      <c r="A348" s="1" t="s">
        <v>116</v>
      </c>
      <c r="B348" s="44"/>
      <c r="C348" s="44"/>
      <c r="D348" s="44"/>
      <c r="E348" s="44"/>
      <c r="F348" s="44"/>
      <c r="G348" s="44"/>
      <c r="H348" s="44"/>
      <c r="I348" s="44"/>
      <c r="J348" s="44"/>
      <c r="K348" s="46"/>
      <c r="L348" s="46"/>
      <c r="M348" s="46"/>
      <c r="N348" s="46"/>
      <c r="O348" s="46"/>
    </row>
    <row r="349" spans="1:15">
      <c r="A349" s="1" t="s">
        <v>117</v>
      </c>
      <c r="B349" s="44"/>
      <c r="C349" s="44"/>
      <c r="D349" s="44"/>
      <c r="E349" s="44"/>
      <c r="F349" s="44"/>
      <c r="G349" s="44"/>
      <c r="H349" s="44"/>
      <c r="I349" s="44" t="s">
        <v>121</v>
      </c>
      <c r="J349" s="44"/>
      <c r="K349" s="46"/>
      <c r="L349" s="46"/>
      <c r="M349" s="46"/>
      <c r="N349" s="46"/>
      <c r="O349" s="46"/>
    </row>
    <row r="350" spans="1:15">
      <c r="A350" s="1"/>
      <c r="B350" s="44"/>
      <c r="C350" s="44"/>
      <c r="D350" s="44"/>
      <c r="E350" s="44"/>
      <c r="F350" s="44"/>
      <c r="G350" s="44"/>
      <c r="H350" s="44"/>
      <c r="I350" s="44" t="s">
        <v>122</v>
      </c>
      <c r="J350" s="44"/>
      <c r="K350" s="46"/>
      <c r="L350" s="46"/>
      <c r="M350" s="46"/>
      <c r="N350" s="46"/>
      <c r="O350" s="46"/>
    </row>
    <row r="351" spans="1:15">
      <c r="A351" s="1"/>
      <c r="B351" s="44"/>
      <c r="C351" s="44"/>
      <c r="D351" s="44"/>
      <c r="E351" s="44"/>
      <c r="F351" s="44"/>
      <c r="G351" s="44"/>
      <c r="H351" s="44"/>
      <c r="I351" s="44"/>
      <c r="J351" s="44"/>
      <c r="K351" s="46"/>
      <c r="L351" s="46"/>
      <c r="M351" s="46"/>
      <c r="N351" s="46"/>
      <c r="O351" s="46"/>
    </row>
    <row r="352" spans="1:15">
      <c r="A352" s="1" t="s">
        <v>125</v>
      </c>
      <c r="B352" s="44"/>
      <c r="C352" s="44"/>
      <c r="D352" s="44"/>
      <c r="E352" s="44"/>
      <c r="F352" s="44"/>
      <c r="G352" s="44"/>
      <c r="H352" s="44"/>
      <c r="I352" s="56" t="s">
        <v>126</v>
      </c>
      <c r="J352" s="44"/>
      <c r="K352" s="46"/>
      <c r="L352" s="46"/>
      <c r="M352" s="46"/>
      <c r="N352" s="46"/>
      <c r="O352" s="46"/>
    </row>
    <row r="353" spans="1:15">
      <c r="A353" s="1"/>
      <c r="B353" s="44"/>
      <c r="C353" s="44"/>
      <c r="D353" s="44"/>
      <c r="E353" s="44"/>
      <c r="F353" s="44"/>
      <c r="G353" s="44"/>
      <c r="H353" s="44"/>
      <c r="I353" s="44"/>
      <c r="J353" s="44"/>
      <c r="K353" s="46"/>
      <c r="L353" s="46"/>
      <c r="M353" s="46"/>
      <c r="N353" s="46"/>
      <c r="O353" s="46"/>
    </row>
    <row r="354" spans="1:15">
      <c r="A354" s="1" t="s">
        <v>127</v>
      </c>
      <c r="B354" s="44"/>
      <c r="C354" s="44"/>
      <c r="D354" s="44"/>
      <c r="E354" s="44"/>
      <c r="F354" s="44"/>
      <c r="G354" s="44"/>
      <c r="H354" s="44"/>
      <c r="I354" s="44"/>
      <c r="J354" s="44"/>
      <c r="K354" s="46"/>
      <c r="L354" s="46"/>
      <c r="M354" s="46"/>
      <c r="N354" s="46"/>
      <c r="O354" s="46"/>
    </row>
    <row r="355" spans="1:15">
      <c r="A355" s="44"/>
      <c r="B355" s="44"/>
      <c r="C355" s="44"/>
      <c r="D355" s="44"/>
      <c r="E355" s="44"/>
      <c r="F355" s="44" t="s">
        <v>128</v>
      </c>
      <c r="G355" s="44"/>
      <c r="H355" s="44"/>
      <c r="I355" s="44"/>
      <c r="J355" s="44"/>
      <c r="K355" s="46"/>
      <c r="L355" s="46"/>
      <c r="M355" s="46"/>
      <c r="N355" s="46"/>
      <c r="O355" s="46"/>
    </row>
    <row r="356" spans="1:15" ht="21">
      <c r="A356" s="55"/>
      <c r="B356" s="44"/>
      <c r="C356" s="44"/>
      <c r="D356" s="44"/>
      <c r="E356" s="44"/>
      <c r="F356" s="44" t="s">
        <v>129</v>
      </c>
      <c r="G356" s="44"/>
      <c r="H356" s="44"/>
      <c r="I356" s="44"/>
      <c r="J356" s="44"/>
      <c r="K356" s="46"/>
      <c r="L356" s="46"/>
      <c r="M356" s="46"/>
      <c r="N356" s="46"/>
      <c r="O356" s="46"/>
    </row>
    <row r="357" spans="1:1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</row>
  </sheetData>
  <pageMargins left="0.7" right="0.7" top="0.75" bottom="0.75" header="0.3" footer="0.3"/>
  <pageSetup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21 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Vette, Ashley</dc:creator>
  <cp:lastModifiedBy>Turner, Isaac Dion</cp:lastModifiedBy>
  <dcterms:created xsi:type="dcterms:W3CDTF">2019-09-04T20:38:44Z</dcterms:created>
  <dcterms:modified xsi:type="dcterms:W3CDTF">2021-10-01T22:48:58Z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