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2020-2021-Finals_website-corrections\"/>
    </mc:Choice>
  </mc:AlternateContent>
  <xr:revisionPtr revIDLastSave="0" documentId="8_{EA437E55-F77A-4E16-84E2-6E56C8420617}" xr6:coauthVersionLast="46" xr6:coauthVersionMax="46" xr10:uidLastSave="{00000000-0000-0000-0000-000000000000}"/>
  <bookViews>
    <workbookView xWindow="-108" yWindow="-108" windowWidth="23256" windowHeight="14364" xr2:uid="{EA9487BC-C5CF-4A40-95E6-08EA2216C778}"/>
  </bookViews>
  <sheets>
    <sheet name="Sept 21 Website Final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7" i="5" l="1"/>
  <c r="F128" i="5"/>
  <c r="M69" i="5" l="1"/>
  <c r="F308" i="5" l="1"/>
  <c r="F307" i="5"/>
  <c r="A307" i="5"/>
  <c r="A280" i="5"/>
  <c r="F272" i="5"/>
  <c r="F271" i="5"/>
  <c r="A272" i="5"/>
  <c r="F231" i="5"/>
  <c r="F232" i="5"/>
  <c r="A233" i="5"/>
  <c r="A174" i="5"/>
  <c r="F164" i="5"/>
  <c r="F163" i="5"/>
  <c r="A136" i="5"/>
  <c r="J124" i="5"/>
  <c r="M124" i="5" s="1"/>
  <c r="F121" i="5"/>
  <c r="M121" i="5" s="1"/>
  <c r="F120" i="5"/>
  <c r="M120" i="5" s="1"/>
  <c r="F119" i="5"/>
  <c r="M119" i="5" s="1"/>
  <c r="J116" i="5"/>
  <c r="M116" i="5" s="1"/>
  <c r="J114" i="5"/>
  <c r="F114" i="5"/>
  <c r="M114" i="5" s="1"/>
  <c r="F112" i="5"/>
  <c r="M112" i="5" s="1"/>
  <c r="M107" i="5"/>
  <c r="F105" i="5"/>
  <c r="M105" i="5" s="1"/>
  <c r="M103" i="5"/>
  <c r="F101" i="5"/>
  <c r="M101" i="5" s="1"/>
  <c r="F99" i="5"/>
  <c r="M99" i="5" s="1"/>
  <c r="A81" i="5"/>
  <c r="A128" i="5" s="1"/>
  <c r="H78" i="5"/>
  <c r="L78" i="5" s="1"/>
  <c r="B78" i="5"/>
  <c r="H73" i="5"/>
  <c r="B73" i="5"/>
  <c r="H72" i="5"/>
  <c r="F72" i="5"/>
  <c r="F73" i="5" s="1"/>
  <c r="B72" i="5"/>
  <c r="H71" i="5"/>
  <c r="D71" i="5"/>
  <c r="D72" i="5" s="1"/>
  <c r="B71" i="5"/>
  <c r="B69" i="5"/>
  <c r="H63" i="5"/>
  <c r="L63" i="5" s="1"/>
  <c r="B63" i="5"/>
  <c r="M63" i="5" s="1"/>
  <c r="B60" i="5"/>
  <c r="M60" i="5" s="1"/>
  <c r="H53" i="5"/>
  <c r="B53" i="5"/>
  <c r="H52" i="5"/>
  <c r="F52" i="5"/>
  <c r="F53" i="5" s="1"/>
  <c r="D52" i="5"/>
  <c r="B52" i="5"/>
  <c r="H51" i="5"/>
  <c r="L51" i="5" s="1"/>
  <c r="M51" i="5" s="1"/>
  <c r="B51" i="5"/>
  <c r="B48" i="5"/>
  <c r="M48" i="5" s="1"/>
  <c r="H42" i="5"/>
  <c r="F42" i="5"/>
  <c r="D42" i="5"/>
  <c r="B42" i="5"/>
  <c r="H41" i="5"/>
  <c r="L41" i="5" s="1"/>
  <c r="M41" i="5" s="1"/>
  <c r="B41" i="5"/>
  <c r="B38" i="5"/>
  <c r="M38" i="5" s="1"/>
  <c r="H33" i="5"/>
  <c r="L33" i="5" s="1"/>
  <c r="B33" i="5"/>
  <c r="B30" i="5"/>
  <c r="M30" i="5" s="1"/>
  <c r="L25" i="5"/>
  <c r="H25" i="5"/>
  <c r="F25" i="5"/>
  <c r="D25" i="5"/>
  <c r="B25" i="5"/>
  <c r="M25" i="5" s="1"/>
  <c r="B22" i="5"/>
  <c r="M22" i="5" s="1"/>
  <c r="L16" i="5"/>
  <c r="B16" i="5"/>
  <c r="B13" i="5"/>
  <c r="M13" i="5" s="1"/>
  <c r="M259" i="5"/>
  <c r="M219" i="5"/>
  <c r="M217" i="5"/>
  <c r="M204" i="5"/>
  <c r="M206" i="5"/>
  <c r="M194" i="5"/>
  <c r="M183" i="5"/>
  <c r="A244" i="5"/>
  <c r="L72" i="5" l="1"/>
  <c r="M72" i="5" s="1"/>
  <c r="L71" i="5"/>
  <c r="L42" i="5"/>
  <c r="L52" i="5"/>
  <c r="M52" i="5" s="1"/>
  <c r="D53" i="5"/>
  <c r="L53" i="5" s="1"/>
  <c r="M53" i="5" s="1"/>
  <c r="M71" i="5"/>
  <c r="A163" i="5"/>
  <c r="M16" i="5"/>
  <c r="M33" i="5"/>
  <c r="M78" i="5"/>
  <c r="M42" i="5"/>
  <c r="D73" i="5"/>
  <c r="L73" i="5" s="1"/>
  <c r="M7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FDDD2A56-F4D7-4D82-9224-AD73A7826F36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<sst xmlns="http://schemas.openxmlformats.org/spreadsheetml/2006/main" count="309" uniqueCount="120">
  <si>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</si>
  <si>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</si>
  <si>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</si>
  <si>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</si>
  <si>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</si>
  <si>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</si>
  <si>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</si>
  <si>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</si>
  <si>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</si>
  <si>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</si>
  <si>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</si>
  <si>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</si>
  <si>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</si>
  <si>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</si>
  <si>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</si>
  <si>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</si>
  <si>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</si>
  <si>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</si>
  <si>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</si>
  <si>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</si>
  <si>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</si>
  <si>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</si>
  <si>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</si>
  <si>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</si>
  <si>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</si>
  <si>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</si>
  <si>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</si>
  <si>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</si>
  <si>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</si>
  <si>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</si>
  <si>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</si>
  <si>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</si>
  <si>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</si>
  <si>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</si>
  <si>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</si>
  <si>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</si>
  <si>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</si>
  <si>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</si>
  <si>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</si>
  <si>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</si>
  <si>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</si>
  <si>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</si>
  <si>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</si>
  <si>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</si>
  <si>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</si>
  <si>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</si>
  <si>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</si>
  <si>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</si>
  <si>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</si>
  <si>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</si>
  <si>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</si>
  <si>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</si>
  <si>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</si>
  <si>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</si>
  <si>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</si>
  <si>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</si>
  <si>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</si>
  <si>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</si>
  <si>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</si>
  <si>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</si>
  <si>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</si>
  <si>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</si>
  <si>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</si>
  <si>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</si>
  <si>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</si>
  <si>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</si>
  <si>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</si>
  <si>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</si>
  <si>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</si>
  <si>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</si>
  <si>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</si>
  <si>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</si>
  <si>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</si>
  <si>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</si>
  <si>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</si>
  <si>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</si>
  <si>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</si>
  <si>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</si>
  <si>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</si>
  <si>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Customer Charge: *</t>
  </si>
  <si>
    <t>Delivery Rate: *</t>
  </si>
  <si>
    <t xml:space="preserve">This Filing Effective for the Billing Month of September 2021 </t>
  </si>
  <si>
    <t xml:space="preserve">            SEPTEMBER 2021 </t>
  </si>
  <si>
    <t>Superseding Filing Effective for the Billing of September 2021 Subject to Refund</t>
  </si>
  <si>
    <t xml:space="preserve">            SEPTEMBER 2021</t>
  </si>
  <si>
    <t>PAGE 3</t>
  </si>
  <si>
    <t>PAGE 6</t>
  </si>
  <si>
    <t>CARE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</si>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</sst>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3" fillId="0" borderId="0"/>
    <xf numFmtId="0" fontId="14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2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165" fontId="10" fillId="0" borderId="0" xfId="7" applyNumberFormat="1" applyFont="1" applyFill="1" applyAlignment="1"/>
    <xf numFmtId="0" fontId="15" fillId="0" borderId="0" xfId="6" applyFont="1" applyAlignment="1">
      <alignment horizontal="centerContinuous"/>
    </xf>
    <xf numFmtId="0" fontId="16" fillId="0" borderId="0" xfId="0" applyFont="1"/>
    <xf numFmtId="0" fontId="9" fillId="0" borderId="0" xfId="6" applyFont="1" applyAlignment="1">
      <alignment horizontal="centerContinuous"/>
    </xf>
    <xf numFmtId="17" fontId="15" fillId="0" borderId="0" xfId="6" applyNumberFormat="1" applyFont="1" applyAlignment="1">
      <alignment horizontal="centerContinuous"/>
    </xf>
    <xf numFmtId="0" fontId="15" fillId="0" borderId="0" xfId="6" applyFont="1"/>
    <xf numFmtId="0" fontId="9" fillId="0" borderId="0" xfId="6" applyFont="1" applyAlignment="1">
      <alignment horizontal="center"/>
    </xf>
    <xf numFmtId="164" fontId="9" fillId="0" borderId="0" xfId="6" applyNumberFormat="1" applyFont="1"/>
    <xf numFmtId="165" fontId="9" fillId="0" borderId="0" xfId="6" applyNumberFormat="1" applyFont="1"/>
    <xf numFmtId="165" fontId="9" fillId="0" borderId="0" xfId="6" applyNumberFormat="1" applyFont="1" applyProtection="1">
      <protection locked="0"/>
    </xf>
    <xf numFmtId="0" fontId="15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7" fillId="0" borderId="0" xfId="6" applyFont="1"/>
    <xf numFmtId="165" fontId="9" fillId="0" borderId="0" xfId="6" applyNumberFormat="1" applyFont="1" applyAlignment="1">
      <alignment horizontal="center"/>
    </xf>
    <xf numFmtId="10" fontId="9" fillId="0" borderId="0" xfId="6" applyNumberFormat="1" applyFont="1"/>
    <xf numFmtId="0" fontId="17" fillId="0" borderId="0" xfId="6" applyFont="1" applyAlignment="1">
      <alignment horizontal="center"/>
    </xf>
    <xf numFmtId="0" fontId="9" fillId="0" borderId="0" xfId="6" applyFont="1" applyAlignment="1">
      <alignment horizontal="right"/>
    </xf>
    <xf numFmtId="0" fontId="9" fillId="0" borderId="0" xfId="6" applyFont="1" applyFill="1"/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0" fontId="9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5" fillId="0" borderId="0" xfId="0" applyFont="1"/>
  </cellXfs>
  <cellStyles count="16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VNG\Common\Rates%20&amp;%20Regulatory\Quarterly%20Purchased%20Gas%20Adjustment\Compliance%20Filing%20PUR-2020-00095\Compliance%20Sch%20Rts%20and%20Chrgs%20PUR-2020-00095%209-14-202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inal Rates 8-9-21"/>
      <sheetName val="Nov 20"/>
      <sheetName val="Dec 20 - Feb 21 "/>
      <sheetName val="Mar-Apr 21 "/>
      <sheetName val="May 21  "/>
      <sheetName val="Jun-Aug 21 "/>
      <sheetName val="Sept 2021"/>
    </sheetNames>
    <sheetDataSet>
      <sheetData sheetId="0">
        <row r="8">
          <cell r="D8">
            <v>11.18</v>
          </cell>
        </row>
        <row r="10">
          <cell r="D10">
            <v>0.65993999999999997</v>
          </cell>
        </row>
        <row r="14">
          <cell r="D14">
            <v>4.28</v>
          </cell>
        </row>
        <row r="16">
          <cell r="D16">
            <v>0.62195999999999996</v>
          </cell>
        </row>
        <row r="22">
          <cell r="D22">
            <v>20.21</v>
          </cell>
        </row>
        <row r="24">
          <cell r="D24">
            <v>0.16436000000000001</v>
          </cell>
        </row>
        <row r="28">
          <cell r="D28">
            <v>21.39</v>
          </cell>
        </row>
        <row r="31">
          <cell r="D31">
            <v>0.39567000000000002</v>
          </cell>
        </row>
        <row r="32">
          <cell r="D32">
            <v>0.33307999999999999</v>
          </cell>
        </row>
        <row r="36">
          <cell r="D36">
            <v>41.6</v>
          </cell>
        </row>
        <row r="39">
          <cell r="D39">
            <v>0.41245999999999999</v>
          </cell>
        </row>
        <row r="40">
          <cell r="D40">
            <v>0.29718</v>
          </cell>
        </row>
        <row r="41">
          <cell r="D41">
            <v>0.23771</v>
          </cell>
        </row>
        <row r="46">
          <cell r="D46">
            <v>11.18</v>
          </cell>
        </row>
        <row r="52">
          <cell r="D52">
            <v>0.21712999999999999</v>
          </cell>
        </row>
        <row r="57">
          <cell r="D57">
            <v>33.14</v>
          </cell>
        </row>
        <row r="67">
          <cell r="D67">
            <v>0.54678000000000004</v>
          </cell>
        </row>
        <row r="68">
          <cell r="D68">
            <v>0.31795000000000001</v>
          </cell>
        </row>
        <row r="69">
          <cell r="D69">
            <v>0.31215999999999999</v>
          </cell>
        </row>
        <row r="73">
          <cell r="D73">
            <v>15.010350000000001</v>
          </cell>
        </row>
        <row r="77">
          <cell r="D77">
            <v>552.61</v>
          </cell>
        </row>
        <row r="78">
          <cell r="D78">
            <v>0.23774000000000001</v>
          </cell>
        </row>
        <row r="79">
          <cell r="D79">
            <v>8.7770000000000001E-2</v>
          </cell>
        </row>
        <row r="82">
          <cell r="D82">
            <v>831.87</v>
          </cell>
        </row>
        <row r="83">
          <cell r="D83">
            <v>0.23774000000000001</v>
          </cell>
        </row>
        <row r="85">
          <cell r="D85">
            <v>0.20355999999999999</v>
          </cell>
        </row>
        <row r="86">
          <cell r="D86">
            <v>0.15340000000000001</v>
          </cell>
        </row>
        <row r="87">
          <cell r="D87">
            <v>9.1329999999999995E-2</v>
          </cell>
        </row>
      </sheetData>
      <sheetData sheetId="1">
        <row r="82">
          <cell r="A82" t="str">
            <v>FILED 09-14-21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dimension ref="A1:P358"/>
  <sheetViews>
    <sheetView tabSelected="1" zoomScale="70" zoomScaleNormal="70" workbookViewId="0">
      <selection activeCell="B310" sqref="B310"/>
    </sheetView>
  </sheetViews>
  <sheetFormatPr defaultColWidth="8.88671875" defaultRowHeight="20.399999999999999"/>
  <cols>
    <col min="1" max="1" width="42.6640625" style="22" customWidth="1"/>
    <col min="2" max="2" width="17.88671875" style="22" customWidth="1"/>
    <col min="3" max="3" width="19.5546875" style="22" customWidth="1"/>
    <col min="4" max="4" width="15.44140625" style="22" customWidth="1"/>
    <col min="5" max="6" width="15.6640625" style="22" customWidth="1"/>
    <col min="7" max="7" width="8.88671875" style="22"/>
    <col min="8" max="8" width="16.5546875" style="22" customWidth="1"/>
    <col min="9" max="9" width="8.33203125" style="22" customWidth="1"/>
    <col min="10" max="10" width="16.88671875" style="22" customWidth="1"/>
    <col min="11" max="11" width="8.88671875" style="22"/>
    <col min="12" max="12" width="16.44140625" style="22" customWidth="1"/>
    <col min="13" max="13" width="24" style="22" customWidth="1"/>
    <col min="14" max="16384" width="8.88671875" style="22"/>
  </cols>
  <sheetData>
    <row r="1" spans="1:16" ht="2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  <c r="P1" s="4"/>
    </row>
    <row r="2" spans="1:16">
      <c r="A2" s="1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5"/>
      <c r="P2" s="4"/>
    </row>
    <row r="3" spans="1:16" ht="21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4"/>
    </row>
    <row r="4" spans="1:16" ht="21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  <c r="P4" s="4"/>
    </row>
    <row r="5" spans="1:16" ht="21.6" thickBot="1">
      <c r="A5" s="2" t="s">
        <v>82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  <c r="P5" s="4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</row>
    <row r="7" spans="1:16" ht="2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  <c r="P7" s="4"/>
    </row>
    <row r="8" spans="1:16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74</v>
      </c>
      <c r="I8" s="1"/>
      <c r="J8" s="8"/>
      <c r="K8" s="1"/>
      <c r="L8" s="8" t="s">
        <v>10</v>
      </c>
      <c r="M8" s="8" t="s">
        <v>11</v>
      </c>
      <c r="N8" s="1"/>
      <c r="O8" s="1"/>
      <c r="P8" s="4"/>
    </row>
    <row r="9" spans="1:16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P9" s="4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/>
    </row>
    <row r="11" spans="1:16" ht="2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P11" s="4"/>
    </row>
    <row r="12" spans="1:16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P12" s="4"/>
    </row>
    <row r="13" spans="1:16">
      <c r="A13" s="1" t="s">
        <v>13</v>
      </c>
      <c r="B13" s="12">
        <f>+'[1] Final Rates 8-9-21'!$D$8</f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11.18</v>
      </c>
      <c r="N13" s="1"/>
      <c r="O13" s="1" t="s">
        <v>15</v>
      </c>
      <c r="P13" s="4"/>
    </row>
    <row r="14" spans="1:16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P14" s="4"/>
    </row>
    <row r="15" spans="1:16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P15" s="4"/>
    </row>
    <row r="16" spans="1:16">
      <c r="A16" s="1" t="s">
        <v>17</v>
      </c>
      <c r="B16" s="10">
        <f>+'[1] Final Rates 8-9-21'!$D$10</f>
        <v>0.65993999999999997</v>
      </c>
      <c r="C16" s="10"/>
      <c r="D16" s="10">
        <v>0.6401</v>
      </c>
      <c r="E16" s="10"/>
      <c r="F16" s="10">
        <v>-1.3599999999999999E-2</v>
      </c>
      <c r="G16" s="10"/>
      <c r="H16" s="10">
        <v>0</v>
      </c>
      <c r="I16" s="10"/>
      <c r="J16" s="10"/>
      <c r="K16" s="10"/>
      <c r="L16" s="10">
        <f>SUM(D16:J16)</f>
        <v>0.62650000000000006</v>
      </c>
      <c r="M16" s="10">
        <f>B16+L16</f>
        <v>1.28644</v>
      </c>
      <c r="N16" s="1"/>
      <c r="O16" s="10" t="s">
        <v>18</v>
      </c>
      <c r="P16" s="4"/>
    </row>
    <row r="17" spans="1:16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4"/>
    </row>
    <row r="18" spans="1:16" ht="21">
      <c r="A18" s="1" t="s">
        <v>87</v>
      </c>
      <c r="B18" s="10"/>
      <c r="C18" s="10"/>
      <c r="D18" s="20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  <c r="P18" s="4"/>
    </row>
    <row r="19" spans="1:16" ht="21">
      <c r="A19" s="1"/>
      <c r="B19" s="10"/>
      <c r="C19" s="10"/>
      <c r="D19" s="20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4"/>
    </row>
    <row r="20" spans="1:16" ht="21">
      <c r="A20" s="7" t="s">
        <v>19</v>
      </c>
      <c r="B20" s="10"/>
      <c r="C20" s="10"/>
      <c r="D20" s="20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P20" s="4"/>
    </row>
    <row r="21" spans="1:16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P21" s="4"/>
    </row>
    <row r="22" spans="1:16">
      <c r="A22" s="1" t="s">
        <v>13</v>
      </c>
      <c r="B22" s="9">
        <f>+'[1] Final Rates 8-9-21'!$D$14</f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4.28</v>
      </c>
      <c r="N22" s="1"/>
      <c r="O22" s="1" t="s">
        <v>20</v>
      </c>
      <c r="P22" s="4"/>
    </row>
    <row r="23" spans="1:16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P23" s="4"/>
    </row>
    <row r="24" spans="1:16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P24" s="4"/>
    </row>
    <row r="25" spans="1:16">
      <c r="A25" s="1" t="s">
        <v>17</v>
      </c>
      <c r="B25" s="10">
        <f>+'[1] Final Rates 8-9-21'!$D$16</f>
        <v>0.62195999999999996</v>
      </c>
      <c r="C25" s="10"/>
      <c r="D25" s="10">
        <f>+D16</f>
        <v>0.6401</v>
      </c>
      <c r="E25" s="10"/>
      <c r="F25" s="10">
        <f>+F16</f>
        <v>-1.3599999999999999E-2</v>
      </c>
      <c r="G25" s="10"/>
      <c r="H25" s="10">
        <f>+$H$16</f>
        <v>0</v>
      </c>
      <c r="I25" s="10"/>
      <c r="J25" s="10"/>
      <c r="K25" s="10"/>
      <c r="L25" s="10">
        <f>SUM(D25:J25)</f>
        <v>0.62650000000000006</v>
      </c>
      <c r="M25" s="10">
        <f>B25+L25</f>
        <v>1.2484600000000001</v>
      </c>
      <c r="N25" s="1"/>
      <c r="O25" s="10" t="s">
        <v>18</v>
      </c>
      <c r="P25" s="4"/>
    </row>
    <row r="26" spans="1:16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P26" s="4"/>
    </row>
    <row r="27" spans="1:16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4"/>
    </row>
    <row r="28" spans="1:16" ht="2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/>
    </row>
    <row r="30" spans="1:16">
      <c r="A30" s="1" t="s">
        <v>13</v>
      </c>
      <c r="B30" s="9">
        <f>+'[1] Final Rates 8-9-21'!$D$22</f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20.21</v>
      </c>
      <c r="N30" s="1"/>
      <c r="O30" s="1" t="s">
        <v>15</v>
      </c>
      <c r="P30" s="4"/>
    </row>
    <row r="31" spans="1:16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P31" s="4"/>
    </row>
    <row r="32" spans="1:16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P32" s="4"/>
    </row>
    <row r="33" spans="1:16">
      <c r="A33" s="1" t="s">
        <v>17</v>
      </c>
      <c r="B33" s="10">
        <f>+'[1] Final Rates 8-9-21'!$D$24</f>
        <v>0.16436000000000001</v>
      </c>
      <c r="C33" s="10"/>
      <c r="D33" s="10">
        <v>0.38377</v>
      </c>
      <c r="E33" s="10"/>
      <c r="F33" s="10">
        <v>-4.1660000000000003E-2</v>
      </c>
      <c r="G33" s="10"/>
      <c r="H33" s="10">
        <f>+$H$16</f>
        <v>0</v>
      </c>
      <c r="I33" s="10"/>
      <c r="J33" s="10"/>
      <c r="K33" s="10"/>
      <c r="L33" s="10">
        <f>SUM(D33:J33)</f>
        <v>0.34211000000000003</v>
      </c>
      <c r="M33" s="10">
        <f>B33+L33</f>
        <v>0.50646999999999998</v>
      </c>
      <c r="N33" s="10"/>
      <c r="O33" s="10" t="s">
        <v>18</v>
      </c>
      <c r="P33" s="4"/>
    </row>
    <row r="34" spans="1:16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</row>
    <row r="36" spans="1:16" ht="2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</row>
    <row r="38" spans="1:16">
      <c r="A38" s="1" t="s">
        <v>13</v>
      </c>
      <c r="B38" s="9">
        <f>+'[1] Final Rates 8-9-21'!$D$28</f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21.39</v>
      </c>
      <c r="N38" s="1"/>
      <c r="O38" s="1" t="s">
        <v>15</v>
      </c>
      <c r="P38" s="4"/>
    </row>
    <row r="39" spans="1:16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P39" s="4"/>
    </row>
    <row r="40" spans="1:16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P40" s="4"/>
    </row>
    <row r="41" spans="1:16">
      <c r="A41" s="1" t="s">
        <v>23</v>
      </c>
      <c r="B41" s="10">
        <f>+'[1] Final Rates 8-9-21'!$D$31</f>
        <v>0.39567000000000002</v>
      </c>
      <c r="C41" s="10"/>
      <c r="D41" s="10">
        <v>0.55150999999999994</v>
      </c>
      <c r="E41" s="10"/>
      <c r="F41" s="10">
        <v>2.3259999999999999E-2</v>
      </c>
      <c r="G41" s="10"/>
      <c r="H41" s="10">
        <f t="shared" ref="H41:H42" si="0">+$H$16</f>
        <v>0</v>
      </c>
      <c r="I41" s="10"/>
      <c r="J41" s="10"/>
      <c r="K41" s="10"/>
      <c r="L41" s="10">
        <f>SUM(D41:J41)</f>
        <v>0.57476999999999989</v>
      </c>
      <c r="M41" s="10">
        <f>B41+L41</f>
        <v>0.97043999999999997</v>
      </c>
      <c r="N41" s="10"/>
      <c r="O41" s="10" t="s">
        <v>18</v>
      </c>
      <c r="P41" s="4"/>
    </row>
    <row r="42" spans="1:16">
      <c r="A42" s="1" t="s">
        <v>24</v>
      </c>
      <c r="B42" s="10">
        <f>+'[1] Final Rates 8-9-21'!$D$32</f>
        <v>0.33307999999999999</v>
      </c>
      <c r="C42" s="10"/>
      <c r="D42" s="10">
        <f>+D41</f>
        <v>0.55150999999999994</v>
      </c>
      <c r="E42" s="10"/>
      <c r="F42" s="10">
        <f>+F41</f>
        <v>2.3259999999999999E-2</v>
      </c>
      <c r="G42" s="10"/>
      <c r="H42" s="10">
        <f t="shared" si="0"/>
        <v>0</v>
      </c>
      <c r="I42" s="10"/>
      <c r="J42" s="10"/>
      <c r="K42" s="10"/>
      <c r="L42" s="10">
        <f>SUM(D42:J42)</f>
        <v>0.57476999999999989</v>
      </c>
      <c r="M42" s="10">
        <f>B42+L42</f>
        <v>0.90784999999999982</v>
      </c>
      <c r="N42" s="10"/>
      <c r="O42" s="10" t="s">
        <v>18</v>
      </c>
      <c r="P42" s="4"/>
    </row>
    <row r="43" spans="1:16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4"/>
    </row>
    <row r="44" spans="1:16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4"/>
    </row>
    <row r="45" spans="1:16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P45" s="4"/>
    </row>
    <row r="46" spans="1:16" ht="2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</row>
    <row r="48" spans="1:16">
      <c r="A48" s="1" t="s">
        <v>13</v>
      </c>
      <c r="B48" s="9">
        <f>+'[1] Final Rates 8-9-21'!$D$36</f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41.6</v>
      </c>
      <c r="N48" s="1"/>
      <c r="O48" s="1" t="s">
        <v>15</v>
      </c>
      <c r="P48" s="4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P49" s="4"/>
    </row>
    <row r="50" spans="1:16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P50" s="4"/>
    </row>
    <row r="51" spans="1:16">
      <c r="A51" s="1" t="s">
        <v>23</v>
      </c>
      <c r="B51" s="10">
        <f>+'[1] Final Rates 8-9-21'!$D$39</f>
        <v>0.41245999999999999</v>
      </c>
      <c r="C51" s="10"/>
      <c r="D51" s="10">
        <v>0.47392000000000001</v>
      </c>
      <c r="E51" s="10"/>
      <c r="F51" s="10">
        <v>-1.366E-2</v>
      </c>
      <c r="G51" s="10"/>
      <c r="H51" s="10">
        <f>+$H$16</f>
        <v>0</v>
      </c>
      <c r="I51" s="10"/>
      <c r="J51" s="10"/>
      <c r="K51" s="10"/>
      <c r="L51" s="10">
        <f>SUM(D51:J51)</f>
        <v>0.46026</v>
      </c>
      <c r="M51" s="10">
        <f>B51+L51</f>
        <v>0.87271999999999994</v>
      </c>
      <c r="N51" s="10"/>
      <c r="O51" s="10" t="s">
        <v>18</v>
      </c>
      <c r="P51" s="4"/>
    </row>
    <row r="52" spans="1:16">
      <c r="A52" s="1" t="s">
        <v>26</v>
      </c>
      <c r="B52" s="10">
        <f>+'[1] Final Rates 8-9-21'!$D$40</f>
        <v>0.29718</v>
      </c>
      <c r="C52" s="10"/>
      <c r="D52" s="10">
        <f>D51</f>
        <v>0.47392000000000001</v>
      </c>
      <c r="E52" s="10"/>
      <c r="F52" s="10">
        <f>F51</f>
        <v>-1.366E-2</v>
      </c>
      <c r="G52" s="10"/>
      <c r="H52" s="10">
        <f t="shared" ref="H52:H53" si="1">+$H$16</f>
        <v>0</v>
      </c>
      <c r="I52" s="10"/>
      <c r="J52" s="10"/>
      <c r="K52" s="10"/>
      <c r="L52" s="10">
        <f>SUM(D52:J52)</f>
        <v>0.46026</v>
      </c>
      <c r="M52" s="10">
        <f>B52+L52</f>
        <v>0.75744</v>
      </c>
      <c r="N52" s="10"/>
      <c r="O52" s="10" t="s">
        <v>18</v>
      </c>
      <c r="P52" s="4"/>
    </row>
    <row r="53" spans="1:16">
      <c r="A53" s="1" t="s">
        <v>27</v>
      </c>
      <c r="B53" s="10">
        <f>+'[1] Final Rates 8-9-21'!$D$41</f>
        <v>0.23771</v>
      </c>
      <c r="C53" s="10"/>
      <c r="D53" s="10">
        <f>D52</f>
        <v>0.47392000000000001</v>
      </c>
      <c r="E53" s="10"/>
      <c r="F53" s="10">
        <f>F52</f>
        <v>-1.366E-2</v>
      </c>
      <c r="G53" s="10"/>
      <c r="H53" s="10">
        <f t="shared" si="1"/>
        <v>0</v>
      </c>
      <c r="I53" s="10"/>
      <c r="J53" s="10"/>
      <c r="K53" s="10"/>
      <c r="L53" s="10">
        <f>SUM(D53:J53)</f>
        <v>0.46026</v>
      </c>
      <c r="M53" s="10">
        <f>B53+L53</f>
        <v>0.69796999999999998</v>
      </c>
      <c r="N53" s="10"/>
      <c r="O53" s="10" t="s">
        <v>18</v>
      </c>
      <c r="P53" s="4"/>
    </row>
    <row r="54" spans="1:16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/>
    </row>
    <row r="55" spans="1:16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16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4"/>
    </row>
    <row r="57" spans="1:16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P57" s="4"/>
    </row>
    <row r="58" spans="1:16" ht="21">
      <c r="A58" s="7" t="s">
        <v>72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P58" s="4"/>
    </row>
    <row r="59" spans="1:16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P59" s="4"/>
    </row>
    <row r="60" spans="1:16">
      <c r="A60" s="1" t="s">
        <v>13</v>
      </c>
      <c r="B60" s="9">
        <f>+'[1] Final Rates 8-9-21'!$D$46</f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11.18</v>
      </c>
      <c r="N60" s="1"/>
      <c r="O60" s="1" t="s">
        <v>15</v>
      </c>
      <c r="P60" s="4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P61" s="4"/>
    </row>
    <row r="62" spans="1:16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P62" s="4"/>
    </row>
    <row r="63" spans="1:16">
      <c r="A63" s="1" t="s">
        <v>17</v>
      </c>
      <c r="B63" s="10">
        <f>+'[1] Final Rates 8-9-21'!$D$52</f>
        <v>0.21712999999999999</v>
      </c>
      <c r="C63" s="10"/>
      <c r="D63" s="10">
        <v>0.32765</v>
      </c>
      <c r="E63" s="10"/>
      <c r="F63" s="10">
        <v>-1.524E-2</v>
      </c>
      <c r="G63" s="10"/>
      <c r="H63" s="10">
        <f t="shared" ref="H63" si="2">+$H$16</f>
        <v>0</v>
      </c>
      <c r="I63" s="10"/>
      <c r="J63" s="10"/>
      <c r="K63" s="10"/>
      <c r="L63" s="10">
        <f>SUM(D63:J63)</f>
        <v>0.31241000000000002</v>
      </c>
      <c r="M63" s="10">
        <f>B63+L63</f>
        <v>0.52954000000000001</v>
      </c>
      <c r="N63" s="10"/>
      <c r="O63" s="10" t="s">
        <v>18</v>
      </c>
      <c r="P63" s="4"/>
    </row>
    <row r="64" spans="1:16">
      <c r="A64" s="1" t="s">
        <v>87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>
        <v>0.09</v>
      </c>
      <c r="N64" s="1"/>
      <c r="O64" s="10" t="s">
        <v>18</v>
      </c>
      <c r="P64" s="4"/>
    </row>
    <row r="65" spans="1:16">
      <c r="A65" s="1"/>
      <c r="B65" s="10"/>
      <c r="C65" s="1"/>
      <c r="D65" s="1"/>
      <c r="E65" s="1"/>
      <c r="F65" s="1"/>
      <c r="G65" s="1"/>
      <c r="H65" s="10"/>
      <c r="I65" s="1"/>
      <c r="J65" s="1"/>
      <c r="K65" s="1"/>
      <c r="L65" s="1"/>
      <c r="M65" s="1"/>
      <c r="N65" s="1"/>
      <c r="O65" s="10"/>
      <c r="P65" s="4"/>
    </row>
    <row r="66" spans="1:16" ht="21">
      <c r="A66" s="7" t="s">
        <v>73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4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/>
    </row>
    <row r="68" spans="1:16">
      <c r="A68" s="1" t="s">
        <v>13</v>
      </c>
      <c r="B68" s="1"/>
      <c r="C68" s="1"/>
      <c r="D68" s="1"/>
      <c r="E68" s="9"/>
      <c r="F68" s="9"/>
      <c r="G68" s="1"/>
      <c r="H68" s="1"/>
      <c r="I68" s="1"/>
      <c r="J68" s="10"/>
      <c r="K68" s="1"/>
      <c r="L68" s="8"/>
      <c r="M68" s="9"/>
      <c r="N68" s="1"/>
      <c r="O68" s="1"/>
      <c r="P68" s="4"/>
    </row>
    <row r="69" spans="1:16">
      <c r="A69" s="1"/>
      <c r="B69" s="9">
        <f>+'[1] Final Rates 8-9-21'!$D$57</f>
        <v>33.14</v>
      </c>
      <c r="C69" s="1"/>
      <c r="D69" s="1"/>
      <c r="E69" s="1"/>
      <c r="F69" s="1"/>
      <c r="G69" s="1"/>
      <c r="H69" s="1"/>
      <c r="I69" s="1"/>
      <c r="J69" s="1"/>
      <c r="K69" s="1"/>
      <c r="L69" s="8" t="s">
        <v>14</v>
      </c>
      <c r="M69" s="9">
        <f>SUM(B69:L69)</f>
        <v>33.14</v>
      </c>
      <c r="N69" s="1"/>
      <c r="O69" s="1" t="s">
        <v>15</v>
      </c>
      <c r="P69" s="4"/>
    </row>
    <row r="70" spans="1:16">
      <c r="A70" s="1" t="s">
        <v>16</v>
      </c>
      <c r="B70" s="1"/>
      <c r="C70" s="1"/>
      <c r="D70" s="1"/>
      <c r="E70" s="10"/>
      <c r="F70" s="10"/>
      <c r="G70" s="10"/>
      <c r="H70" s="1"/>
      <c r="I70" s="1"/>
      <c r="J70" s="10"/>
      <c r="K70" s="1"/>
      <c r="L70" s="1"/>
      <c r="M70" s="10"/>
      <c r="N70" s="1"/>
      <c r="O70" s="1"/>
      <c r="P70" s="4"/>
    </row>
    <row r="71" spans="1:16">
      <c r="A71" s="1" t="s">
        <v>23</v>
      </c>
      <c r="B71" s="10">
        <f>+'[1] Final Rates 8-9-21'!$D$67</f>
        <v>0.54678000000000004</v>
      </c>
      <c r="C71" s="10"/>
      <c r="D71" s="10">
        <f>+D63</f>
        <v>0.32765</v>
      </c>
      <c r="E71" s="10"/>
      <c r="F71" s="10">
        <v>-1.2749999999999999E-2</v>
      </c>
      <c r="G71" s="10"/>
      <c r="H71" s="10">
        <f t="shared" ref="H71:H73" si="3">+$H$16</f>
        <v>0</v>
      </c>
      <c r="I71" s="10"/>
      <c r="J71" s="10"/>
      <c r="K71" s="10"/>
      <c r="L71" s="10">
        <f>SUM(D71:J71)</f>
        <v>0.31490000000000001</v>
      </c>
      <c r="M71" s="10">
        <f>B71+L71</f>
        <v>0.86168</v>
      </c>
      <c r="N71" s="10"/>
      <c r="O71" s="10" t="s">
        <v>18</v>
      </c>
      <c r="P71" s="4"/>
    </row>
    <row r="72" spans="1:16">
      <c r="A72" s="1" t="s">
        <v>26</v>
      </c>
      <c r="B72" s="10">
        <f>+'[1] Final Rates 8-9-21'!$D$68</f>
        <v>0.31795000000000001</v>
      </c>
      <c r="C72" s="10"/>
      <c r="D72" s="10">
        <f>D71</f>
        <v>0.32765</v>
      </c>
      <c r="E72" s="10"/>
      <c r="F72" s="10">
        <f>F71</f>
        <v>-1.2749999999999999E-2</v>
      </c>
      <c r="G72" s="10"/>
      <c r="H72" s="10">
        <f t="shared" si="3"/>
        <v>0</v>
      </c>
      <c r="I72" s="10"/>
      <c r="J72" s="10"/>
      <c r="K72" s="10"/>
      <c r="L72" s="10">
        <f>SUM(D72:J72)</f>
        <v>0.31490000000000001</v>
      </c>
      <c r="M72" s="10">
        <f>B72+L72</f>
        <v>0.63285000000000002</v>
      </c>
      <c r="N72" s="10"/>
      <c r="O72" s="10" t="s">
        <v>18</v>
      </c>
      <c r="P72" s="4"/>
    </row>
    <row r="73" spans="1:16">
      <c r="A73" s="1" t="s">
        <v>27</v>
      </c>
      <c r="B73" s="10">
        <f>+'[1] Final Rates 8-9-21'!$D$69</f>
        <v>0.31215999999999999</v>
      </c>
      <c r="C73" s="10"/>
      <c r="D73" s="10">
        <f>D72</f>
        <v>0.32765</v>
      </c>
      <c r="E73" s="10"/>
      <c r="F73" s="10">
        <f>F72</f>
        <v>-1.2749999999999999E-2</v>
      </c>
      <c r="G73" s="10"/>
      <c r="H73" s="10">
        <f t="shared" si="3"/>
        <v>0</v>
      </c>
      <c r="I73" s="10"/>
      <c r="J73" s="10"/>
      <c r="K73" s="10"/>
      <c r="L73" s="10">
        <f>SUM(D73:J73)</f>
        <v>0.31490000000000001</v>
      </c>
      <c r="M73" s="10">
        <f>B73+L73</f>
        <v>0.62705999999999995</v>
      </c>
      <c r="N73" s="10"/>
      <c r="O73" s="10" t="s">
        <v>18</v>
      </c>
      <c r="P73" s="4"/>
    </row>
    <row r="74" spans="1:16">
      <c r="A74" s="1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4"/>
    </row>
    <row r="75" spans="1:16">
      <c r="A75" s="1"/>
      <c r="B75" s="10"/>
      <c r="C75" s="1"/>
      <c r="D75" s="1"/>
      <c r="E75" s="1"/>
      <c r="F75" s="1"/>
      <c r="G75" s="1"/>
      <c r="H75" s="10"/>
      <c r="I75" s="1"/>
      <c r="J75" s="1"/>
      <c r="K75" s="1"/>
      <c r="L75" s="1"/>
      <c r="M75" s="1"/>
      <c r="N75" s="1"/>
      <c r="O75" s="1"/>
      <c r="P75" s="4"/>
    </row>
    <row r="76" spans="1:16" ht="21">
      <c r="A76" s="7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</row>
    <row r="78" spans="1:16">
      <c r="A78" s="1" t="s">
        <v>29</v>
      </c>
      <c r="B78" s="9">
        <f>+'[1] Final Rates 8-9-21'!$D$73</f>
        <v>15.010350000000001</v>
      </c>
      <c r="C78" s="1"/>
      <c r="D78" s="10">
        <v>0.36332999999999999</v>
      </c>
      <c r="E78" s="1"/>
      <c r="F78" s="10">
        <v>9.0299999999999998E-3</v>
      </c>
      <c r="G78" s="1"/>
      <c r="H78" s="10">
        <f t="shared" ref="H78" si="4">+$H$16</f>
        <v>0</v>
      </c>
      <c r="I78" s="1"/>
      <c r="J78" s="10"/>
      <c r="K78" s="1"/>
      <c r="L78" s="9">
        <f>ROUND((SUM(D78:J78)*18),2)</f>
        <v>6.7</v>
      </c>
      <c r="M78" s="9">
        <f>ROUND(+B78+L78,2)</f>
        <v>21.71</v>
      </c>
      <c r="N78" s="1"/>
      <c r="O78" s="1" t="s">
        <v>15</v>
      </c>
      <c r="P78" s="4"/>
    </row>
    <row r="79" spans="1:16">
      <c r="A79" s="1"/>
      <c r="B79" s="9"/>
      <c r="C79" s="1"/>
      <c r="D79" s="10"/>
      <c r="E79" s="1"/>
      <c r="F79" s="10"/>
      <c r="G79" s="1"/>
      <c r="H79" s="10"/>
      <c r="I79" s="1"/>
      <c r="J79" s="10"/>
      <c r="K79" s="1"/>
      <c r="L79" s="9"/>
      <c r="M79" s="9"/>
      <c r="N79" s="1"/>
      <c r="O79" s="1"/>
      <c r="P79" s="4"/>
    </row>
    <row r="80" spans="1:16" ht="21">
      <c r="A80" s="13"/>
      <c r="B80" s="9"/>
      <c r="C80" s="1"/>
      <c r="D80" s="1"/>
      <c r="E80" s="1"/>
      <c r="F80" s="1" t="s">
        <v>81</v>
      </c>
      <c r="G80" s="1"/>
      <c r="H80" s="1"/>
      <c r="I80" s="1"/>
      <c r="J80" s="1"/>
      <c r="K80" s="1"/>
      <c r="L80" s="1"/>
      <c r="M80" s="1"/>
      <c r="N80" s="1"/>
      <c r="O80" s="1"/>
      <c r="P80" s="4"/>
    </row>
    <row r="81" spans="1:16">
      <c r="A81" s="1" t="str">
        <f>+'[1]Nov 20'!A82</f>
        <v>FILED 09-14-21</v>
      </c>
      <c r="B81" s="1"/>
      <c r="C81" s="1"/>
      <c r="D81" s="1"/>
      <c r="E81" s="1"/>
      <c r="F81" s="1" t="s">
        <v>83</v>
      </c>
      <c r="G81" s="1"/>
      <c r="H81" s="1"/>
      <c r="I81" s="1"/>
      <c r="J81" s="1"/>
      <c r="K81" s="1"/>
      <c r="L81" s="1"/>
      <c r="M81" s="1"/>
      <c r="N81" s="1"/>
      <c r="O81" s="1"/>
      <c r="P81" s="4"/>
    </row>
    <row r="82" spans="1:16">
      <c r="A82" s="1"/>
      <c r="B82" s="1"/>
      <c r="C82" s="1"/>
      <c r="D82" s="1"/>
      <c r="E82" s="1"/>
      <c r="F82" s="14" t="s">
        <v>71</v>
      </c>
      <c r="G82" s="1"/>
      <c r="H82" s="1"/>
      <c r="I82" s="1"/>
      <c r="J82" s="1"/>
      <c r="K82" s="1"/>
      <c r="L82" s="1"/>
      <c r="M82" s="1"/>
      <c r="N82" s="1"/>
      <c r="O82" s="1"/>
      <c r="P82" s="4"/>
    </row>
    <row r="83" spans="1:16">
      <c r="A83" s="4"/>
      <c r="B83" s="4"/>
      <c r="C83" s="4"/>
      <c r="D83" s="4"/>
      <c r="E83" s="4"/>
      <c r="F83" s="1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>
      <c r="A84" s="4"/>
      <c r="B84" s="4"/>
      <c r="C84" s="4"/>
      <c r="D84" s="4"/>
      <c r="E84" s="4"/>
      <c r="F84" s="1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21">
      <c r="A85" s="4"/>
      <c r="B85" s="4"/>
      <c r="C85" s="4"/>
      <c r="D85" s="4"/>
      <c r="E85" s="4"/>
      <c r="F85" s="25"/>
      <c r="G85" s="4"/>
      <c r="H85" s="4"/>
      <c r="I85" s="4"/>
      <c r="J85" s="4"/>
      <c r="K85" s="4"/>
      <c r="L85" s="4"/>
      <c r="M85" s="4"/>
      <c r="N85" s="4"/>
      <c r="O85" s="4"/>
    </row>
    <row r="86" spans="1:16" ht="2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6" ht="2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6" ht="2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6" ht="2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6" ht="21.6" thickBot="1">
      <c r="A90" s="2" t="s">
        <v>84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6" ht="21">
      <c r="A91" s="15"/>
      <c r="B91" s="15"/>
      <c r="C91" s="15"/>
      <c r="D91" s="15"/>
      <c r="E91" s="15"/>
      <c r="F91" s="15"/>
      <c r="G91" s="15"/>
      <c r="H91" s="15"/>
      <c r="I91" s="16"/>
      <c r="J91" s="16"/>
      <c r="K91" s="16"/>
      <c r="L91" s="16"/>
      <c r="M91" s="16"/>
      <c r="N91" s="16"/>
      <c r="O91" s="16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6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6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7"/>
      <c r="K95" s="1"/>
      <c r="L95" s="1"/>
      <c r="M95" s="1"/>
      <c r="N95" s="1"/>
      <c r="O95" s="1"/>
    </row>
    <row r="96" spans="1:16">
      <c r="A96" s="1"/>
      <c r="B96" s="1"/>
      <c r="C96" s="1"/>
      <c r="D96" s="1"/>
      <c r="E96" s="1"/>
      <c r="F96" s="17"/>
      <c r="G96" s="1"/>
      <c r="H96" s="17"/>
      <c r="I96" s="1"/>
      <c r="J96" s="17"/>
      <c r="K96" s="1"/>
      <c r="L96" s="1"/>
      <c r="M96" s="17"/>
      <c r="N96" s="1"/>
      <c r="O96" s="1"/>
    </row>
    <row r="97" spans="1:15" ht="2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 t="s">
        <v>13</v>
      </c>
      <c r="B99" s="1"/>
      <c r="C99" s="1"/>
      <c r="D99" s="1"/>
      <c r="E99" s="1"/>
      <c r="F99" s="9">
        <f>+'[1] Final Rates 8-9-21'!$D$77</f>
        <v>552.61</v>
      </c>
      <c r="G99" s="1"/>
      <c r="H99" s="9"/>
      <c r="I99" s="1"/>
      <c r="J99" s="8" t="s">
        <v>14</v>
      </c>
      <c r="K99" s="1"/>
      <c r="L99" s="1"/>
      <c r="M99" s="9">
        <f>SUM(F99:J99)</f>
        <v>552.61</v>
      </c>
      <c r="N99" s="1"/>
      <c r="O99" s="1" t="s">
        <v>15</v>
      </c>
    </row>
    <row r="100" spans="1:15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>
      <c r="A101" s="1" t="s">
        <v>35</v>
      </c>
      <c r="B101" s="1"/>
      <c r="C101" s="1"/>
      <c r="D101" s="1"/>
      <c r="E101" s="1"/>
      <c r="F101" s="10">
        <f>+'[1] Final Rates 8-9-21'!$D$78</f>
        <v>0.23774000000000001</v>
      </c>
      <c r="G101" s="1"/>
      <c r="H101" s="10"/>
      <c r="I101" s="1"/>
      <c r="J101" s="10">
        <v>1.11578</v>
      </c>
      <c r="K101" s="1"/>
      <c r="L101" s="1"/>
      <c r="M101" s="10">
        <f>SUM(F101:J101)</f>
        <v>1.3535200000000001</v>
      </c>
      <c r="N101" s="1"/>
      <c r="O101" s="1" t="s">
        <v>18</v>
      </c>
    </row>
    <row r="102" spans="1:15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>
      <c r="A103" s="1" t="s">
        <v>36</v>
      </c>
      <c r="B103" s="1"/>
      <c r="C103" s="1"/>
      <c r="D103" s="1"/>
      <c r="E103" s="1"/>
      <c r="F103" s="18" t="s">
        <v>14</v>
      </c>
      <c r="G103" s="10"/>
      <c r="H103" s="1"/>
      <c r="I103" s="1"/>
      <c r="J103" s="10">
        <v>2.034E-2</v>
      </c>
      <c r="K103" s="10"/>
      <c r="L103" s="1"/>
      <c r="M103" s="10">
        <f>SUM(F103:J103)</f>
        <v>2.034E-2</v>
      </c>
      <c r="N103" s="10"/>
      <c r="O103" s="1" t="s">
        <v>18</v>
      </c>
    </row>
    <row r="104" spans="1:15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>
      <c r="A105" s="1" t="s">
        <v>37</v>
      </c>
      <c r="B105" s="1"/>
      <c r="C105" s="1"/>
      <c r="D105" s="1"/>
      <c r="E105" s="1"/>
      <c r="F105" s="10">
        <f>+'[1] Final Rates 8-9-21'!$D$79</f>
        <v>8.7770000000000001E-2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8.7770000000000001E-2</v>
      </c>
      <c r="N105" s="10"/>
      <c r="O105" s="1" t="s">
        <v>18</v>
      </c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19"/>
      <c r="N106" s="1"/>
      <c r="O106" s="1"/>
    </row>
    <row r="107" spans="1:15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0.32630999999999999</v>
      </c>
      <c r="K107" s="1"/>
      <c r="L107" s="1"/>
      <c r="M107" s="10">
        <f>SUM(F107:J107)</f>
        <v>0.32630999999999999</v>
      </c>
      <c r="N107" s="1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>
      <c r="A112" s="1" t="s">
        <v>13</v>
      </c>
      <c r="B112" s="1"/>
      <c r="C112" s="1"/>
      <c r="D112" s="1"/>
      <c r="E112" s="1"/>
      <c r="F112" s="9">
        <f>+'[1] Final Rates 8-9-21'!$D$82</f>
        <v>831.87</v>
      </c>
      <c r="G112" s="1"/>
      <c r="H112" s="9"/>
      <c r="I112" s="1"/>
      <c r="J112" s="8" t="s">
        <v>14</v>
      </c>
      <c r="K112" s="10"/>
      <c r="L112" s="1"/>
      <c r="M112" s="9">
        <f>SUM(F112:J112)</f>
        <v>831.87</v>
      </c>
      <c r="N112" s="10"/>
      <c r="O112" s="1" t="s">
        <v>15</v>
      </c>
    </row>
    <row r="113" spans="1:15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>
      <c r="A114" s="1" t="s">
        <v>35</v>
      </c>
      <c r="B114" s="1"/>
      <c r="C114" s="1"/>
      <c r="D114" s="1"/>
      <c r="E114" s="10"/>
      <c r="F114" s="10">
        <f>+'[1] Final Rates 8-9-21'!$D$83</f>
        <v>0.23774000000000001</v>
      </c>
      <c r="G114" s="10"/>
      <c r="H114" s="10"/>
      <c r="I114" s="1"/>
      <c r="J114" s="10">
        <f>J101</f>
        <v>1.11578</v>
      </c>
      <c r="K114" s="1"/>
      <c r="L114" s="1"/>
      <c r="M114" s="10">
        <f>SUM(F114:J114)</f>
        <v>1.3535200000000001</v>
      </c>
      <c r="N114" s="1"/>
      <c r="O114" s="10" t="s">
        <v>18</v>
      </c>
    </row>
    <row r="115" spans="1:15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2.034E-2</v>
      </c>
      <c r="K116" s="1"/>
      <c r="L116" s="1"/>
      <c r="M116" s="10">
        <f>SUM(F116:J116)</f>
        <v>2.034E-2</v>
      </c>
      <c r="N116" s="1"/>
      <c r="O116" s="1" t="s">
        <v>18</v>
      </c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 t="s">
        <v>40</v>
      </c>
      <c r="B119" s="1"/>
      <c r="C119" s="1"/>
      <c r="D119" s="1"/>
      <c r="E119" s="1"/>
      <c r="F119" s="10">
        <f>+'[1] Final Rates 8-9-21'!$D$85</f>
        <v>0.20355999999999999</v>
      </c>
      <c r="G119" s="1"/>
      <c r="H119" s="10"/>
      <c r="I119" s="1"/>
      <c r="J119" s="8" t="s">
        <v>14</v>
      </c>
      <c r="K119" s="1"/>
      <c r="L119" s="1"/>
      <c r="M119" s="10">
        <f>SUM(F119:J119)</f>
        <v>0.20355999999999999</v>
      </c>
      <c r="N119" s="1"/>
      <c r="O119" s="1" t="s">
        <v>18</v>
      </c>
    </row>
    <row r="120" spans="1:15">
      <c r="A120" s="1" t="s">
        <v>41</v>
      </c>
      <c r="B120" s="1"/>
      <c r="C120" s="1"/>
      <c r="D120" s="1"/>
      <c r="E120" s="1"/>
      <c r="F120" s="10">
        <f>+'[1] Final Rates 8-9-21'!$D$86</f>
        <v>0.15340000000000001</v>
      </c>
      <c r="G120" s="1"/>
      <c r="H120" s="10"/>
      <c r="I120" s="1"/>
      <c r="J120" s="8" t="s">
        <v>14</v>
      </c>
      <c r="K120" s="1"/>
      <c r="L120" s="1"/>
      <c r="M120" s="10">
        <f>SUM(F120:J120)</f>
        <v>0.15340000000000001</v>
      </c>
      <c r="N120" s="1"/>
      <c r="O120" s="1" t="s">
        <v>18</v>
      </c>
    </row>
    <row r="121" spans="1:15">
      <c r="A121" s="1" t="s">
        <v>42</v>
      </c>
      <c r="B121" s="1"/>
      <c r="C121" s="1"/>
      <c r="D121" s="1"/>
      <c r="E121" s="1"/>
      <c r="F121" s="10">
        <f>+'[1] Final Rates 8-9-21'!$D$87</f>
        <v>9.1329999999999995E-2</v>
      </c>
      <c r="G121" s="1"/>
      <c r="H121" s="10"/>
      <c r="I121" s="1"/>
      <c r="J121" s="8" t="s">
        <v>14</v>
      </c>
      <c r="K121" s="1"/>
      <c r="L121" s="1"/>
      <c r="M121" s="10">
        <f>SUM(F121:J121)</f>
        <v>9.1329999999999995E-2</v>
      </c>
      <c r="N121" s="1"/>
      <c r="O121" s="1" t="s">
        <v>18</v>
      </c>
    </row>
    <row r="122" spans="1:15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0.32630999999999999</v>
      </c>
      <c r="K124" s="1"/>
      <c r="L124" s="1"/>
      <c r="M124" s="10">
        <f>SUM(F124:J124)</f>
        <v>0.32630999999999999</v>
      </c>
      <c r="N124" s="1"/>
      <c r="O124" s="1" t="s">
        <v>18</v>
      </c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 t="str">
        <f>+F80</f>
        <v xml:space="preserve">This Filing Effective for the Billing Month of September 2021 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 t="str">
        <f>+A81</f>
        <v>FILED 09-14-21</v>
      </c>
      <c r="B128" s="1"/>
      <c r="C128" s="1"/>
      <c r="D128" s="1"/>
      <c r="E128" s="1"/>
      <c r="F128" s="1" t="str">
        <f>+F81</f>
        <v>Superseding Filing Effective for the Billing of September 2021 Subject to Refund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21">
      <c r="A132" s="4"/>
      <c r="B132" s="4"/>
      <c r="C132" s="4"/>
      <c r="D132" s="4"/>
      <c r="E132" s="4"/>
      <c r="F132" s="25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21">
      <c r="A133" s="4"/>
      <c r="B133" s="4"/>
      <c r="C133" s="4"/>
      <c r="D133" s="4"/>
      <c r="E133" s="25" t="s">
        <v>43</v>
      </c>
      <c r="F133" s="25"/>
      <c r="G133" s="4"/>
      <c r="H133" s="4"/>
      <c r="I133" s="4"/>
      <c r="J133" s="4"/>
      <c r="K133" s="4"/>
      <c r="L133" s="4"/>
      <c r="M133" s="4"/>
      <c r="N133" s="4"/>
      <c r="O133" s="23" t="s">
        <v>85</v>
      </c>
    </row>
    <row r="134" spans="1:15" ht="21">
      <c r="A134" s="21" t="s">
        <v>0</v>
      </c>
      <c r="B134" s="21"/>
      <c r="C134" s="21"/>
      <c r="D134" s="21"/>
      <c r="E134" s="21"/>
      <c r="F134" s="21"/>
      <c r="G134" s="21"/>
      <c r="H134" s="21"/>
      <c r="I134" s="23"/>
      <c r="J134" s="23"/>
      <c r="K134" s="23"/>
      <c r="L134" s="23"/>
      <c r="M134" s="23"/>
      <c r="N134" s="23"/>
      <c r="O134" s="23"/>
    </row>
    <row r="135" spans="1:15" ht="21">
      <c r="A135" s="21" t="s">
        <v>1</v>
      </c>
      <c r="B135" s="21"/>
      <c r="C135" s="21"/>
      <c r="D135" s="21"/>
      <c r="E135" s="21"/>
      <c r="F135" s="21"/>
      <c r="G135" s="21"/>
      <c r="H135" s="21"/>
      <c r="I135" s="23"/>
      <c r="J135" s="23"/>
      <c r="K135" s="23"/>
      <c r="L135" s="23"/>
      <c r="M135" s="23"/>
      <c r="N135" s="23"/>
      <c r="O135" s="23"/>
    </row>
    <row r="136" spans="1:15" ht="21">
      <c r="A136" s="24" t="str">
        <f>+A5</f>
        <v xml:space="preserve">            SEPTEMBER 2021 </v>
      </c>
      <c r="B136" s="21"/>
      <c r="C136" s="21"/>
      <c r="D136" s="21"/>
      <c r="E136" s="21"/>
      <c r="F136" s="21"/>
      <c r="G136" s="21"/>
      <c r="H136" s="21"/>
      <c r="I136" s="23"/>
      <c r="J136" s="23"/>
      <c r="K136" s="23"/>
      <c r="L136" s="23"/>
      <c r="M136" s="23"/>
      <c r="N136" s="23"/>
      <c r="O136" s="23"/>
    </row>
    <row r="137" spans="1:15" ht="21.6" thickBot="1">
      <c r="A137" s="21"/>
      <c r="B137" s="21"/>
      <c r="C137" s="21"/>
      <c r="D137" s="21"/>
      <c r="E137" s="21"/>
      <c r="F137" s="21"/>
      <c r="G137" s="21"/>
      <c r="H137" s="21"/>
      <c r="I137" s="23"/>
      <c r="J137" s="23"/>
      <c r="K137" s="23"/>
      <c r="L137" s="23"/>
      <c r="M137" s="23"/>
      <c r="N137" s="23"/>
      <c r="O137" s="23"/>
    </row>
    <row r="138" spans="1:15" ht="21">
      <c r="A138" s="30"/>
      <c r="B138" s="30"/>
      <c r="C138" s="30"/>
      <c r="D138" s="30"/>
      <c r="E138" s="30"/>
      <c r="F138" s="30"/>
      <c r="G138" s="30"/>
      <c r="H138" s="30"/>
      <c r="I138" s="31"/>
      <c r="J138" s="31"/>
      <c r="K138" s="31"/>
      <c r="L138" s="31"/>
      <c r="M138" s="31"/>
      <c r="N138" s="31"/>
      <c r="O138" s="31"/>
    </row>
    <row r="139" spans="1: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>
      <c r="A140" s="4"/>
      <c r="B140" s="4"/>
      <c r="C140" s="4"/>
      <c r="D140" s="4"/>
      <c r="E140" s="4"/>
      <c r="F140" s="26"/>
      <c r="G140" s="4"/>
      <c r="H140" s="26"/>
      <c r="I140" s="4"/>
      <c r="J140" s="26"/>
      <c r="K140" s="4"/>
      <c r="L140" s="4"/>
      <c r="M140" s="26"/>
      <c r="N140" s="23"/>
      <c r="O140" s="23"/>
    </row>
    <row r="141" spans="1:15">
      <c r="A141" s="4" t="s">
        <v>59</v>
      </c>
      <c r="B141" s="4"/>
      <c r="C141" s="4"/>
      <c r="D141" s="4"/>
      <c r="E141" s="4"/>
      <c r="F141" s="4"/>
      <c r="G141" s="4"/>
      <c r="H141" s="26"/>
      <c r="I141" s="4"/>
      <c r="J141" s="4"/>
      <c r="K141" s="4"/>
      <c r="L141" s="4"/>
      <c r="M141" s="4"/>
      <c r="N141" s="4"/>
      <c r="O141" s="4"/>
    </row>
    <row r="142" spans="1:15">
      <c r="A142" s="4"/>
      <c r="B142" s="4"/>
      <c r="C142" s="4"/>
      <c r="D142" s="4"/>
      <c r="E142" s="4"/>
      <c r="F142" s="26"/>
      <c r="G142" s="4"/>
      <c r="H142" s="26"/>
      <c r="I142" s="4"/>
      <c r="J142" s="32"/>
      <c r="K142" s="4"/>
      <c r="L142" s="4"/>
      <c r="M142" s="4"/>
      <c r="N142" s="4"/>
      <c r="O142" s="4"/>
    </row>
    <row r="143" spans="1:15">
      <c r="A143" s="4" t="s">
        <v>76</v>
      </c>
      <c r="B143" s="4"/>
      <c r="C143" s="4"/>
      <c r="D143" s="4"/>
      <c r="E143" s="4"/>
      <c r="F143" s="35"/>
      <c r="G143" s="4"/>
      <c r="H143" s="35"/>
      <c r="I143" s="4"/>
      <c r="J143" s="35"/>
      <c r="K143" s="4"/>
      <c r="L143" s="4"/>
      <c r="M143" s="35"/>
      <c r="N143" s="4"/>
      <c r="O143" s="4"/>
    </row>
    <row r="144" spans="1:15">
      <c r="A144" s="4" t="s">
        <v>60</v>
      </c>
      <c r="B144" s="4"/>
      <c r="C144" s="4"/>
      <c r="D144" s="4"/>
      <c r="E144" s="4"/>
      <c r="F144" s="4"/>
      <c r="G144" s="4"/>
      <c r="H144" s="9">
        <v>772.45</v>
      </c>
      <c r="I144" s="4" t="s">
        <v>15</v>
      </c>
      <c r="J144" s="4"/>
      <c r="K144" s="4"/>
      <c r="L144" s="4"/>
      <c r="M144" s="4"/>
      <c r="N144" s="4"/>
      <c r="O144" s="4"/>
    </row>
    <row r="145" spans="1:9">
      <c r="A145" s="22" t="s">
        <v>61</v>
      </c>
      <c r="H145" s="9">
        <v>772.45</v>
      </c>
      <c r="I145" s="22" t="s">
        <v>15</v>
      </c>
    </row>
    <row r="146" spans="1:9">
      <c r="A146" s="22" t="s">
        <v>62</v>
      </c>
      <c r="H146" s="9">
        <v>772.45</v>
      </c>
      <c r="I146" s="22" t="s">
        <v>15</v>
      </c>
    </row>
    <row r="148" spans="1:9">
      <c r="A148" s="22" t="s">
        <v>37</v>
      </c>
    </row>
    <row r="149" spans="1:9">
      <c r="A149" s="22" t="s">
        <v>60</v>
      </c>
      <c r="H149" s="10">
        <v>6.472E-2</v>
      </c>
      <c r="I149" s="22" t="s">
        <v>18</v>
      </c>
    </row>
    <row r="150" spans="1:9">
      <c r="A150" s="22" t="s">
        <v>61</v>
      </c>
      <c r="H150" s="10">
        <v>4.514E-2</v>
      </c>
      <c r="I150" s="22" t="s">
        <v>18</v>
      </c>
    </row>
    <row r="151" spans="1:9">
      <c r="A151" s="22" t="s">
        <v>62</v>
      </c>
      <c r="H151" s="10">
        <v>3.9809999999999998E-2</v>
      </c>
      <c r="I151" s="22" t="s">
        <v>18</v>
      </c>
    </row>
    <row r="153" spans="1:9">
      <c r="A153" s="22" t="s">
        <v>63</v>
      </c>
    </row>
    <row r="154" spans="1:9">
      <c r="A154" s="22" t="s">
        <v>64</v>
      </c>
      <c r="H154" s="10">
        <v>0.45300000000000001</v>
      </c>
      <c r="I154" s="22" t="s">
        <v>18</v>
      </c>
    </row>
    <row r="155" spans="1:9">
      <c r="A155" s="22" t="s">
        <v>65</v>
      </c>
      <c r="H155" s="10">
        <v>0.45300000000000001</v>
      </c>
      <c r="I155" s="22" t="s">
        <v>18</v>
      </c>
    </row>
    <row r="156" spans="1:9">
      <c r="A156" s="22" t="s">
        <v>66</v>
      </c>
      <c r="H156" s="10">
        <v>0.45300000000000001</v>
      </c>
      <c r="I156" s="22" t="s">
        <v>18</v>
      </c>
    </row>
    <row r="157" spans="1:9">
      <c r="A157" s="22" t="s">
        <v>67</v>
      </c>
      <c r="H157" s="10">
        <v>0.45300000000000001</v>
      </c>
      <c r="I157" s="22" t="s">
        <v>18</v>
      </c>
    </row>
    <row r="158" spans="1:9">
      <c r="A158" s="22" t="s">
        <v>68</v>
      </c>
      <c r="H158" s="10">
        <v>0.45300000000000001</v>
      </c>
      <c r="I158" s="22" t="s">
        <v>18</v>
      </c>
    </row>
    <row r="159" spans="1:9">
      <c r="A159" s="22" t="s">
        <v>69</v>
      </c>
      <c r="H159" s="10">
        <v>0.45300000000000001</v>
      </c>
      <c r="I159" s="22" t="s">
        <v>18</v>
      </c>
    </row>
    <row r="163" spans="1:15">
      <c r="A163" s="22" t="str">
        <f>+A81</f>
        <v>FILED 09-14-21</v>
      </c>
      <c r="F163" s="22" t="str">
        <f>+F80</f>
        <v xml:space="preserve">This Filing Effective for the Billing Month of September 2021 </v>
      </c>
    </row>
    <row r="164" spans="1:15">
      <c r="F164" s="22" t="str">
        <f>+F81</f>
        <v>Superseding Filing Effective for the Billing of September 2021 Subject to Refund</v>
      </c>
    </row>
    <row r="171" spans="1:15" ht="21">
      <c r="A171" s="2" t="s">
        <v>43</v>
      </c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 t="s">
        <v>44</v>
      </c>
    </row>
    <row r="172" spans="1:15" ht="21">
      <c r="A172" s="2" t="s">
        <v>0</v>
      </c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</row>
    <row r="173" spans="1:15" ht="21">
      <c r="A173" s="2" t="s">
        <v>1</v>
      </c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</row>
    <row r="174" spans="1:15" ht="21.6" thickBot="1">
      <c r="A174" s="2" t="str">
        <f>+A5</f>
        <v xml:space="preserve">            SEPTEMBER 2021 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</row>
    <row r="175" spans="1:15" ht="21">
      <c r="A175" s="15"/>
      <c r="B175" s="15"/>
      <c r="C175" s="15"/>
      <c r="D175" s="15"/>
      <c r="E175" s="15"/>
      <c r="F175" s="15"/>
      <c r="G175" s="15"/>
      <c r="H175" s="15"/>
      <c r="I175" s="16"/>
      <c r="J175" s="16"/>
      <c r="K175" s="16"/>
      <c r="L175" s="16"/>
      <c r="M175" s="16"/>
      <c r="N175" s="16"/>
      <c r="O175" s="16"/>
    </row>
    <row r="179" spans="1:15" ht="21">
      <c r="A179" s="25" t="s">
        <v>45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>
      <c r="A181" s="4" t="s">
        <v>13</v>
      </c>
      <c r="B181" s="4"/>
      <c r="C181" s="4"/>
      <c r="D181" s="4"/>
      <c r="E181" s="27"/>
      <c r="F181" s="27">
        <v>23.77</v>
      </c>
      <c r="G181" s="27"/>
      <c r="H181" s="33" t="s">
        <v>14</v>
      </c>
      <c r="I181" s="4"/>
      <c r="J181" s="33" t="s">
        <v>14</v>
      </c>
      <c r="K181" s="4"/>
      <c r="L181" s="4"/>
      <c r="M181" s="27">
        <v>23.77</v>
      </c>
      <c r="N181" s="4" t="s">
        <v>15</v>
      </c>
      <c r="O181" s="4"/>
    </row>
    <row r="182" spans="1: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>
      <c r="A183" s="4" t="s">
        <v>46</v>
      </c>
      <c r="B183" s="4"/>
      <c r="C183" s="4"/>
      <c r="D183" s="4"/>
      <c r="E183" s="29"/>
      <c r="F183" s="28">
        <v>0.36063000000000001</v>
      </c>
      <c r="G183" s="28"/>
      <c r="H183" s="28">
        <v>0.33307999999999999</v>
      </c>
      <c r="I183" s="28"/>
      <c r="J183" s="28">
        <v>0.38333</v>
      </c>
      <c r="K183" s="4"/>
      <c r="L183" s="4"/>
      <c r="M183" s="28">
        <f>F183+H183+J183</f>
        <v>1.07704</v>
      </c>
      <c r="N183" s="4" t="s">
        <v>18</v>
      </c>
      <c r="O183" s="4"/>
    </row>
    <row r="184" spans="1:15">
      <c r="A184" s="4"/>
      <c r="B184" s="4"/>
      <c r="C184" s="4"/>
      <c r="D184" s="4"/>
      <c r="E184" s="4"/>
      <c r="F184" s="28"/>
      <c r="G184" s="28"/>
      <c r="H184" s="4"/>
      <c r="I184" s="4"/>
      <c r="J184" s="28"/>
      <c r="K184" s="28"/>
      <c r="L184" s="4"/>
      <c r="M184" s="28"/>
      <c r="N184" s="28"/>
      <c r="O184" s="4"/>
    </row>
    <row r="185" spans="1:15">
      <c r="A185" s="4" t="s">
        <v>47</v>
      </c>
      <c r="B185" s="4"/>
      <c r="C185" s="4"/>
      <c r="D185" s="4"/>
      <c r="E185" s="4"/>
      <c r="F185" s="28"/>
      <c r="G185" s="28"/>
      <c r="H185" s="4"/>
      <c r="I185" s="4"/>
      <c r="J185" s="28"/>
      <c r="K185" s="28"/>
      <c r="L185" s="4"/>
      <c r="M185" s="27">
        <v>1.36</v>
      </c>
      <c r="N185" s="4" t="s">
        <v>48</v>
      </c>
      <c r="O185" s="4"/>
    </row>
    <row r="186" spans="1: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28"/>
      <c r="L186" s="4"/>
      <c r="M186" s="4"/>
      <c r="N186" s="28"/>
      <c r="O186" s="4"/>
    </row>
    <row r="187" spans="1:15">
      <c r="A187" s="4" t="s">
        <v>49</v>
      </c>
      <c r="B187" s="4"/>
      <c r="C187" s="4"/>
      <c r="D187" s="4"/>
      <c r="E187" s="4"/>
      <c r="F187" s="4"/>
      <c r="G187" s="4"/>
      <c r="H187" s="4"/>
      <c r="I187" s="4"/>
      <c r="J187" s="4"/>
      <c r="K187" s="28"/>
      <c r="L187" s="4"/>
      <c r="M187" s="34">
        <v>1.7299999999999999E-2</v>
      </c>
      <c r="N187" s="4" t="s">
        <v>15</v>
      </c>
      <c r="O187" s="4"/>
    </row>
    <row r="188" spans="1: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ht="21">
      <c r="A190" s="25" t="s">
        <v>50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>
      <c r="A192" s="4" t="s">
        <v>13</v>
      </c>
      <c r="B192" s="4"/>
      <c r="C192" s="4"/>
      <c r="D192" s="4"/>
      <c r="E192" s="27"/>
      <c r="F192" s="27">
        <v>23.77</v>
      </c>
      <c r="G192" s="4"/>
      <c r="H192" s="33" t="s">
        <v>14</v>
      </c>
      <c r="I192" s="4"/>
      <c r="J192" s="33" t="s">
        <v>14</v>
      </c>
      <c r="K192" s="4"/>
      <c r="L192" s="4"/>
      <c r="M192" s="27">
        <v>23.77</v>
      </c>
      <c r="N192" s="4" t="s">
        <v>15</v>
      </c>
      <c r="O192" s="4"/>
    </row>
    <row r="193" spans="1: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28"/>
      <c r="L193" s="4"/>
      <c r="M193" s="4"/>
      <c r="N193" s="28"/>
      <c r="O193" s="4"/>
    </row>
    <row r="194" spans="1:15">
      <c r="A194" s="4" t="s">
        <v>46</v>
      </c>
      <c r="B194" s="4"/>
      <c r="C194" s="4"/>
      <c r="D194" s="4"/>
      <c r="E194" s="29"/>
      <c r="F194" s="28">
        <v>7.5910000000000005E-2</v>
      </c>
      <c r="G194" s="28"/>
      <c r="H194" s="33" t="s">
        <v>14</v>
      </c>
      <c r="I194" s="4"/>
      <c r="J194" s="28">
        <v>0.38333</v>
      </c>
      <c r="K194" s="4"/>
      <c r="L194" s="4"/>
      <c r="M194" s="28">
        <f>F194+J194</f>
        <v>0.45923999999999998</v>
      </c>
      <c r="N194" s="4" t="s">
        <v>18</v>
      </c>
      <c r="O194" s="4"/>
    </row>
    <row r="195" spans="1:15">
      <c r="A195" s="4"/>
      <c r="B195" s="4"/>
      <c r="C195" s="4"/>
      <c r="D195" s="4"/>
      <c r="E195" s="28"/>
      <c r="F195" s="28"/>
      <c r="G195" s="28"/>
      <c r="H195" s="4"/>
      <c r="I195" s="4"/>
      <c r="J195" s="28"/>
      <c r="K195" s="4"/>
      <c r="L195" s="4"/>
      <c r="M195" s="28"/>
      <c r="N195" s="4"/>
      <c r="O195" s="28"/>
    </row>
    <row r="196" spans="1:15">
      <c r="A196" s="4" t="s">
        <v>47</v>
      </c>
      <c r="B196" s="4"/>
      <c r="C196" s="4"/>
      <c r="D196" s="4"/>
      <c r="E196" s="4"/>
      <c r="F196" s="28"/>
      <c r="G196" s="28"/>
      <c r="H196" s="4"/>
      <c r="I196" s="4"/>
      <c r="J196" s="28"/>
      <c r="K196" s="28"/>
      <c r="L196" s="4"/>
      <c r="M196" s="27">
        <v>0.57999999999999996</v>
      </c>
      <c r="N196" s="4" t="s">
        <v>48</v>
      </c>
      <c r="O196" s="4"/>
    </row>
    <row r="197" spans="1: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ht="21">
      <c r="A200" s="25" t="s">
        <v>51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>
      <c r="A202" s="4" t="s">
        <v>13</v>
      </c>
      <c r="B202" s="4"/>
      <c r="C202" s="4"/>
      <c r="D202" s="4"/>
      <c r="E202" s="27"/>
      <c r="F202" s="27">
        <v>392.17</v>
      </c>
      <c r="G202" s="4"/>
      <c r="H202" s="33" t="s">
        <v>14</v>
      </c>
      <c r="I202" s="4"/>
      <c r="J202" s="33" t="s">
        <v>14</v>
      </c>
      <c r="K202" s="4"/>
      <c r="L202" s="4"/>
      <c r="M202" s="27">
        <v>392.17</v>
      </c>
      <c r="N202" s="4" t="s">
        <v>15</v>
      </c>
      <c r="O202" s="4"/>
    </row>
    <row r="203" spans="1: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>
      <c r="A204" s="4" t="s">
        <v>52</v>
      </c>
      <c r="B204" s="4"/>
      <c r="C204" s="4"/>
      <c r="D204" s="4"/>
      <c r="E204" s="4"/>
      <c r="F204" s="28">
        <v>7.6770000000000005E-2</v>
      </c>
      <c r="G204" s="4"/>
      <c r="H204" s="28">
        <v>0.33307999999999999</v>
      </c>
      <c r="I204" s="4"/>
      <c r="J204" s="28">
        <v>5.7020000000000001E-2</v>
      </c>
      <c r="K204" s="4"/>
      <c r="L204" s="4"/>
      <c r="M204" s="28">
        <f>F204+H204+J204</f>
        <v>0.46687000000000001</v>
      </c>
      <c r="N204" s="4" t="s">
        <v>18</v>
      </c>
      <c r="O204" s="4"/>
    </row>
    <row r="205" spans="1: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>
      <c r="A206" s="4" t="s">
        <v>46</v>
      </c>
      <c r="B206" s="4"/>
      <c r="C206" s="4"/>
      <c r="D206" s="4"/>
      <c r="E206" s="29"/>
      <c r="F206" s="4"/>
      <c r="G206" s="28"/>
      <c r="H206" s="4"/>
      <c r="I206" s="4"/>
      <c r="J206" s="28">
        <v>0.32630999999999999</v>
      </c>
      <c r="K206" s="4"/>
      <c r="L206" s="4"/>
      <c r="M206" s="28">
        <f>J206</f>
        <v>0.32630999999999999</v>
      </c>
      <c r="N206" s="4" t="s">
        <v>18</v>
      </c>
      <c r="O206" s="4"/>
    </row>
    <row r="207" spans="1:15">
      <c r="A207" s="4"/>
      <c r="B207" s="4"/>
      <c r="C207" s="4"/>
      <c r="D207" s="4"/>
      <c r="E207" s="4"/>
      <c r="F207" s="28"/>
      <c r="G207" s="28"/>
      <c r="H207" s="4"/>
      <c r="I207" s="4"/>
      <c r="J207" s="28"/>
      <c r="K207" s="28"/>
      <c r="L207" s="4"/>
      <c r="M207" s="28"/>
      <c r="N207" s="28"/>
      <c r="O207" s="4"/>
    </row>
    <row r="208" spans="1:15">
      <c r="A208" s="4" t="s">
        <v>53</v>
      </c>
      <c r="B208" s="4"/>
      <c r="C208" s="4"/>
      <c r="D208" s="4"/>
      <c r="E208" s="4"/>
      <c r="F208" s="28"/>
      <c r="G208" s="28"/>
      <c r="H208" s="4"/>
      <c r="I208" s="4"/>
      <c r="J208" s="28"/>
      <c r="K208" s="28"/>
      <c r="L208" s="4"/>
      <c r="M208" s="27">
        <v>1</v>
      </c>
      <c r="N208" s="4" t="s">
        <v>48</v>
      </c>
      <c r="O208" s="4"/>
    </row>
    <row r="209" spans="1: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28"/>
      <c r="L209" s="4"/>
      <c r="M209" s="4"/>
      <c r="N209" s="28"/>
      <c r="O209" s="4"/>
    </row>
    <row r="210" spans="1:15">
      <c r="A210" s="4" t="s">
        <v>49</v>
      </c>
      <c r="B210" s="4"/>
      <c r="C210" s="4"/>
      <c r="D210" s="4"/>
      <c r="E210" s="4"/>
      <c r="F210" s="4"/>
      <c r="G210" s="4"/>
      <c r="H210" s="4"/>
      <c r="I210" s="4"/>
      <c r="J210" s="4"/>
      <c r="K210" s="28"/>
      <c r="L210" s="4"/>
      <c r="M210" s="34">
        <v>1.7299999999999999E-2</v>
      </c>
      <c r="N210" s="4" t="s">
        <v>15</v>
      </c>
      <c r="O210" s="4"/>
    </row>
    <row r="211" spans="1: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21">
      <c r="A213" s="25" t="s">
        <v>54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>
      <c r="A215" s="4" t="s">
        <v>13</v>
      </c>
      <c r="B215" s="4"/>
      <c r="C215" s="4"/>
      <c r="D215" s="4"/>
      <c r="E215" s="27"/>
      <c r="F215" s="27">
        <v>392.17</v>
      </c>
      <c r="G215" s="4"/>
      <c r="H215" s="33" t="s">
        <v>14</v>
      </c>
      <c r="I215" s="4"/>
      <c r="J215" s="33" t="s">
        <v>14</v>
      </c>
      <c r="K215" s="4"/>
      <c r="L215" s="4"/>
      <c r="M215" s="27">
        <v>392.17</v>
      </c>
      <c r="N215" s="4" t="s">
        <v>15</v>
      </c>
      <c r="O215" s="4"/>
    </row>
    <row r="216" spans="1: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28"/>
      <c r="L216" s="4"/>
      <c r="M216" s="4"/>
      <c r="N216" s="28"/>
      <c r="O216" s="4"/>
    </row>
    <row r="217" spans="1:15">
      <c r="A217" s="4" t="s">
        <v>52</v>
      </c>
      <c r="B217" s="4"/>
      <c r="C217" s="4"/>
      <c r="D217" s="4"/>
      <c r="E217" s="4"/>
      <c r="F217" s="28">
        <v>7.6770000000000005E-2</v>
      </c>
      <c r="G217" s="4"/>
      <c r="H217" s="33" t="s">
        <v>14</v>
      </c>
      <c r="I217" s="4"/>
      <c r="J217" s="28">
        <v>5.7020000000000001E-2</v>
      </c>
      <c r="K217" s="28"/>
      <c r="L217" s="4"/>
      <c r="M217" s="28">
        <f>F217+J217</f>
        <v>0.13379000000000002</v>
      </c>
      <c r="N217" s="4" t="s">
        <v>18</v>
      </c>
      <c r="O217" s="4"/>
    </row>
    <row r="218" spans="1: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28"/>
      <c r="L218" s="4"/>
      <c r="M218" s="4"/>
      <c r="N218" s="28"/>
      <c r="O218" s="4"/>
    </row>
    <row r="219" spans="1:15">
      <c r="A219" s="4" t="s">
        <v>46</v>
      </c>
      <c r="B219" s="4"/>
      <c r="C219" s="4"/>
      <c r="D219" s="4"/>
      <c r="E219" s="29"/>
      <c r="F219" s="28"/>
      <c r="G219" s="28"/>
      <c r="H219" s="33" t="s">
        <v>14</v>
      </c>
      <c r="I219" s="4"/>
      <c r="J219" s="28">
        <v>0.32630999999999999</v>
      </c>
      <c r="K219" s="4"/>
      <c r="L219" s="4"/>
      <c r="M219" s="28">
        <f>J219</f>
        <v>0.32630999999999999</v>
      </c>
      <c r="N219" s="4" t="s">
        <v>18</v>
      </c>
      <c r="O219" s="4"/>
    </row>
    <row r="220" spans="1:15">
      <c r="A220" s="4"/>
      <c r="B220" s="4"/>
      <c r="C220" s="4"/>
      <c r="D220" s="4"/>
      <c r="E220" s="28"/>
      <c r="F220" s="28"/>
      <c r="G220" s="28"/>
      <c r="H220" s="4"/>
      <c r="I220" s="4"/>
      <c r="J220" s="28"/>
      <c r="K220" s="4"/>
      <c r="L220" s="4"/>
      <c r="M220" s="28"/>
      <c r="N220" s="4"/>
      <c r="O220" s="28"/>
    </row>
    <row r="221" spans="1:15">
      <c r="A221" s="4" t="s">
        <v>47</v>
      </c>
      <c r="B221" s="4"/>
      <c r="C221" s="4"/>
      <c r="D221" s="4"/>
      <c r="E221" s="4"/>
      <c r="F221" s="28"/>
      <c r="G221" s="28"/>
      <c r="H221" s="4"/>
      <c r="I221" s="4"/>
      <c r="J221" s="28"/>
      <c r="K221" s="28"/>
      <c r="L221" s="4"/>
      <c r="M221" s="27">
        <v>0.57999999999999996</v>
      </c>
      <c r="N221" s="4" t="s">
        <v>48</v>
      </c>
      <c r="O221" s="4"/>
    </row>
    <row r="222" spans="1: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>
      <c r="A228" s="4" t="s">
        <v>55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>
      <c r="A229" s="36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>
      <c r="A230" s="36" t="s">
        <v>56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>
      <c r="A231" s="36" t="s">
        <v>75</v>
      </c>
      <c r="B231" s="4"/>
      <c r="C231" s="4"/>
      <c r="D231" s="4"/>
      <c r="E231" s="4"/>
      <c r="F231" s="4" t="str">
        <f>+F80</f>
        <v xml:space="preserve">This Filing Effective for the Billing Month of September 2021 </v>
      </c>
      <c r="G231" s="4"/>
      <c r="H231" s="4"/>
      <c r="I231" s="4"/>
      <c r="J231" s="4"/>
      <c r="K231" s="4"/>
      <c r="L231" s="4"/>
      <c r="M231" s="4"/>
      <c r="N231" s="4"/>
      <c r="O231" s="4"/>
    </row>
    <row r="232" spans="1:15">
      <c r="A232" s="36"/>
      <c r="B232" s="4"/>
      <c r="C232" s="4"/>
      <c r="D232" s="4"/>
      <c r="E232" s="4"/>
      <c r="F232" s="4" t="str">
        <f>+F81</f>
        <v>Superseding Filing Effective for the Billing of September 2021 Subject to Refund</v>
      </c>
      <c r="G232" s="4"/>
      <c r="H232" s="4"/>
      <c r="I232" s="4"/>
      <c r="J232" s="4"/>
      <c r="K232" s="4"/>
      <c r="L232" s="4"/>
      <c r="M232" s="4"/>
      <c r="N232" s="4"/>
      <c r="O232" s="4"/>
    </row>
    <row r="233" spans="1:15">
      <c r="A233" s="37" t="str">
        <f>+A81</f>
        <v>FILED 09-14-21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21">
      <c r="A239" s="4"/>
      <c r="B239" s="4"/>
      <c r="C239" s="4"/>
      <c r="D239" s="4"/>
      <c r="E239" s="4"/>
      <c r="F239" s="25"/>
      <c r="G239" s="4"/>
      <c r="H239" s="4"/>
      <c r="I239" s="4"/>
      <c r="J239" s="4"/>
      <c r="K239" s="4"/>
      <c r="L239" s="4"/>
      <c r="M239" s="4"/>
      <c r="N239" s="4"/>
      <c r="O239" s="4"/>
    </row>
    <row r="240" spans="1:15" ht="21">
      <c r="A240" s="4"/>
      <c r="B240" s="4"/>
      <c r="C240" s="4"/>
      <c r="D240" s="4"/>
      <c r="E240" s="4"/>
      <c r="F240" s="25"/>
      <c r="G240" s="4"/>
      <c r="H240" s="4"/>
      <c r="I240" s="4"/>
      <c r="J240" s="4"/>
      <c r="K240" s="4"/>
      <c r="L240" s="4"/>
      <c r="M240" s="4"/>
      <c r="N240" s="4"/>
      <c r="O240" s="23" t="s">
        <v>57</v>
      </c>
    </row>
    <row r="241" spans="1:15" ht="21">
      <c r="A241" s="21" t="s">
        <v>31</v>
      </c>
      <c r="B241" s="21"/>
      <c r="C241" s="21"/>
      <c r="D241" s="21"/>
      <c r="E241" s="21"/>
      <c r="F241" s="21"/>
      <c r="G241" s="21"/>
      <c r="H241" s="21"/>
      <c r="I241" s="23"/>
      <c r="J241" s="23"/>
      <c r="K241" s="23"/>
      <c r="L241" s="23"/>
      <c r="M241" s="23"/>
      <c r="N241" s="23"/>
      <c r="O241" s="23"/>
    </row>
    <row r="242" spans="1:15" ht="21">
      <c r="A242" s="21" t="s">
        <v>0</v>
      </c>
      <c r="B242" s="21"/>
      <c r="C242" s="21"/>
      <c r="D242" s="21"/>
      <c r="E242" s="21"/>
      <c r="F242" s="21"/>
      <c r="G242" s="21"/>
      <c r="H242" s="21"/>
      <c r="I242" s="23"/>
      <c r="J242" s="23"/>
      <c r="K242" s="23"/>
      <c r="L242" s="23"/>
      <c r="M242" s="23"/>
      <c r="N242" s="23"/>
      <c r="O242" s="23"/>
    </row>
    <row r="243" spans="1:15" ht="21">
      <c r="A243" s="21" t="s">
        <v>1</v>
      </c>
      <c r="B243" s="21"/>
      <c r="C243" s="21"/>
      <c r="D243" s="21"/>
      <c r="E243" s="21"/>
      <c r="F243" s="21"/>
      <c r="G243" s="21"/>
      <c r="H243" s="21"/>
      <c r="I243" s="23"/>
      <c r="J243" s="23"/>
      <c r="K243" s="23"/>
      <c r="L243" s="23"/>
      <c r="M243" s="23"/>
      <c r="N243" s="23"/>
      <c r="O243" s="23"/>
    </row>
    <row r="244" spans="1:15" ht="21.6" thickBot="1">
      <c r="A244" s="24" t="str">
        <f>A136</f>
        <v xml:space="preserve">            SEPTEMBER 2021 </v>
      </c>
      <c r="B244" s="21"/>
      <c r="C244" s="21"/>
      <c r="D244" s="21"/>
      <c r="E244" s="21"/>
      <c r="F244" s="21"/>
      <c r="G244" s="21"/>
      <c r="H244" s="21"/>
      <c r="I244" s="23"/>
      <c r="J244" s="23"/>
      <c r="K244" s="23"/>
      <c r="L244" s="23"/>
      <c r="M244" s="23"/>
      <c r="N244" s="23"/>
      <c r="O244" s="23"/>
    </row>
    <row r="245" spans="1:15" ht="21">
      <c r="A245" s="30"/>
      <c r="B245" s="30"/>
      <c r="C245" s="30"/>
      <c r="D245" s="30"/>
      <c r="E245" s="30"/>
      <c r="F245" s="30"/>
      <c r="G245" s="30"/>
      <c r="H245" s="30"/>
      <c r="I245" s="31"/>
      <c r="J245" s="31"/>
      <c r="K245" s="31"/>
      <c r="L245" s="31"/>
      <c r="M245" s="31"/>
      <c r="N245" s="31"/>
      <c r="O245" s="31"/>
    </row>
    <row r="246" spans="1: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>
      <c r="A247" s="4"/>
      <c r="B247" s="4"/>
      <c r="C247" s="4"/>
      <c r="D247" s="4"/>
      <c r="E247" s="4"/>
      <c r="F247" s="26" t="s">
        <v>3</v>
      </c>
      <c r="G247" s="4"/>
      <c r="H247" s="4"/>
      <c r="I247" s="4"/>
      <c r="J247" s="26" t="s">
        <v>5</v>
      </c>
      <c r="K247" s="4"/>
      <c r="L247" s="4"/>
      <c r="M247" s="26" t="s">
        <v>6</v>
      </c>
      <c r="N247" s="23"/>
      <c r="O247" s="23"/>
    </row>
    <row r="248" spans="1:15">
      <c r="A248" s="4"/>
      <c r="B248" s="4"/>
      <c r="C248" s="4"/>
      <c r="D248" s="4"/>
      <c r="E248" s="4"/>
      <c r="F248" s="26" t="s">
        <v>7</v>
      </c>
      <c r="G248" s="4"/>
      <c r="H248" s="4"/>
      <c r="I248" s="4"/>
      <c r="J248" s="26" t="s">
        <v>33</v>
      </c>
      <c r="K248" s="4"/>
      <c r="L248" s="4"/>
      <c r="M248" s="26" t="s">
        <v>11</v>
      </c>
      <c r="N248" s="4"/>
      <c r="O248" s="4"/>
    </row>
    <row r="249" spans="1:15">
      <c r="A249" s="4"/>
      <c r="B249" s="4"/>
      <c r="C249" s="4"/>
      <c r="D249" s="4"/>
      <c r="E249" s="4"/>
      <c r="F249" s="4"/>
      <c r="G249" s="4"/>
      <c r="H249" s="4"/>
      <c r="I249" s="4"/>
      <c r="J249" s="32"/>
      <c r="K249" s="4"/>
      <c r="L249" s="4"/>
      <c r="M249" s="4"/>
      <c r="N249" s="4"/>
      <c r="O249" s="4"/>
    </row>
    <row r="250" spans="1:15">
      <c r="A250" s="4"/>
      <c r="B250" s="4"/>
      <c r="C250" s="4"/>
      <c r="D250" s="4"/>
      <c r="E250" s="4"/>
      <c r="F250" s="32"/>
      <c r="G250" s="4"/>
      <c r="H250" s="32"/>
      <c r="I250" s="4"/>
      <c r="J250" s="32"/>
      <c r="K250" s="4"/>
      <c r="L250" s="4"/>
      <c r="M250" s="32"/>
      <c r="N250" s="4"/>
      <c r="O250" s="4"/>
    </row>
    <row r="251" spans="1:15" ht="21">
      <c r="A251" s="25" t="s">
        <v>58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ht="21">
      <c r="A252" s="2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>
      <c r="A253" s="4" t="s">
        <v>13</v>
      </c>
      <c r="B253" s="4"/>
      <c r="C253" s="4"/>
      <c r="D253" s="4"/>
      <c r="E253" s="4"/>
      <c r="F253" s="27">
        <v>2600.62</v>
      </c>
      <c r="G253" s="4"/>
      <c r="H253" s="4"/>
      <c r="I253" s="4"/>
      <c r="J253" s="26" t="s">
        <v>14</v>
      </c>
      <c r="K253" s="4"/>
      <c r="L253" s="4"/>
      <c r="M253" s="27">
        <v>2600.62</v>
      </c>
      <c r="N253" s="4"/>
      <c r="O253" s="4" t="s">
        <v>15</v>
      </c>
    </row>
    <row r="254" spans="1:15">
      <c r="A254" s="4"/>
      <c r="B254" s="4"/>
      <c r="C254" s="4"/>
      <c r="D254" s="4"/>
      <c r="E254" s="27"/>
      <c r="F254" s="27"/>
      <c r="G254" s="4"/>
      <c r="H254" s="28"/>
      <c r="I254" s="4"/>
      <c r="J254" s="28"/>
      <c r="K254" s="4"/>
      <c r="L254" s="4"/>
      <c r="M254" s="27"/>
      <c r="N254" s="4"/>
      <c r="O254" s="4"/>
    </row>
    <row r="255" spans="1:15">
      <c r="A255" s="4" t="s">
        <v>35</v>
      </c>
      <c r="B255" s="4"/>
      <c r="C255" s="4"/>
      <c r="D255" s="4"/>
      <c r="E255" s="4"/>
      <c r="F255" s="26" t="s">
        <v>14</v>
      </c>
      <c r="G255" s="4"/>
      <c r="H255" s="4"/>
      <c r="I255" s="4"/>
      <c r="J255" s="28">
        <v>0.16505</v>
      </c>
      <c r="K255" s="4"/>
      <c r="L255" s="4"/>
      <c r="M255" s="28">
        <v>0.16505</v>
      </c>
      <c r="N255" s="4"/>
      <c r="O255" s="4" t="s">
        <v>18</v>
      </c>
    </row>
    <row r="256" spans="1:15">
      <c r="A256" s="4"/>
      <c r="B256" s="4"/>
      <c r="C256" s="4"/>
      <c r="D256" s="4"/>
      <c r="E256" s="29"/>
      <c r="F256" s="28"/>
      <c r="G256" s="28"/>
      <c r="H256" s="29"/>
      <c r="I256" s="4"/>
      <c r="J256" s="28"/>
      <c r="K256" s="4"/>
      <c r="L256" s="4"/>
      <c r="M256" s="28"/>
      <c r="N256" s="4"/>
      <c r="O256" s="4"/>
    </row>
    <row r="257" spans="1:15" ht="20.100000000000001" customHeight="1">
      <c r="A257" s="4" t="s">
        <v>37</v>
      </c>
      <c r="B257" s="4"/>
      <c r="C257" s="4"/>
      <c r="D257" s="4"/>
      <c r="E257" s="4"/>
      <c r="F257" s="28">
        <v>3.653E-2</v>
      </c>
      <c r="G257" s="4"/>
      <c r="H257" s="4"/>
      <c r="I257" s="4"/>
      <c r="J257" s="26" t="s">
        <v>14</v>
      </c>
      <c r="K257" s="28"/>
      <c r="L257" s="4"/>
      <c r="M257" s="28">
        <v>3.653E-2</v>
      </c>
      <c r="N257" s="28"/>
      <c r="O257" s="4" t="s">
        <v>18</v>
      </c>
    </row>
    <row r="258" spans="1:15" ht="20.100000000000001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28"/>
      <c r="L258" s="4"/>
      <c r="M258" s="34"/>
      <c r="N258" s="4"/>
      <c r="O258" s="4"/>
    </row>
    <row r="259" spans="1:15" ht="20.100000000000001" customHeight="1">
      <c r="A259" s="4" t="s">
        <v>38</v>
      </c>
      <c r="B259" s="4"/>
      <c r="C259" s="4"/>
      <c r="D259" s="4"/>
      <c r="E259" s="4"/>
      <c r="F259" s="26" t="s">
        <v>14</v>
      </c>
      <c r="G259" s="4"/>
      <c r="H259" s="4"/>
      <c r="I259" s="4"/>
      <c r="J259" s="28">
        <v>0.32630999999999999</v>
      </c>
      <c r="K259" s="4"/>
      <c r="L259" s="4"/>
      <c r="M259" s="28">
        <f>J259</f>
        <v>0.32630999999999999</v>
      </c>
      <c r="N259" s="4"/>
      <c r="O259" s="4" t="s">
        <v>18</v>
      </c>
    </row>
    <row r="260" spans="1:15" ht="20.100000000000001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ht="20.100000000000001" customHeight="1">
      <c r="A261" s="4"/>
      <c r="B261" s="4"/>
      <c r="C261" s="4"/>
      <c r="D261" s="4"/>
      <c r="E261" s="4"/>
      <c r="F261" s="26"/>
      <c r="G261" s="4"/>
      <c r="H261" s="4"/>
      <c r="I261" s="4"/>
      <c r="J261" s="27"/>
      <c r="K261" s="4"/>
      <c r="L261" s="4"/>
      <c r="M261" s="27"/>
      <c r="N261" s="4"/>
      <c r="O261" s="4"/>
    </row>
    <row r="262" spans="1:15" ht="20.100000000000001" customHeight="1">
      <c r="A262" s="2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ht="20.100000000000001" customHeight="1">
      <c r="A263" s="4"/>
      <c r="B263" s="4"/>
      <c r="C263" s="4"/>
      <c r="D263" s="4"/>
      <c r="E263" s="27"/>
      <c r="F263" s="27"/>
      <c r="G263" s="4"/>
      <c r="H263" s="28"/>
      <c r="I263" s="4"/>
      <c r="J263" s="28"/>
      <c r="K263" s="4"/>
      <c r="L263" s="4"/>
      <c r="M263" s="27"/>
      <c r="N263" s="4"/>
      <c r="O263" s="4"/>
    </row>
    <row r="264" spans="1:15" ht="20.100000000000001" customHeight="1">
      <c r="A264" s="4"/>
      <c r="B264" s="4"/>
      <c r="C264" s="4"/>
      <c r="D264" s="4"/>
      <c r="E264" s="4"/>
      <c r="F264" s="27"/>
      <c r="G264" s="4"/>
      <c r="H264" s="4"/>
      <c r="I264" s="4"/>
      <c r="J264" s="26"/>
      <c r="K264" s="28"/>
      <c r="L264" s="4"/>
      <c r="M264" s="27"/>
      <c r="N264" s="28"/>
      <c r="O264" s="4"/>
    </row>
    <row r="265" spans="1:15" ht="20.100000000000001" customHeight="1">
      <c r="A265" s="4"/>
      <c r="B265" s="4"/>
      <c r="C265" s="4"/>
      <c r="D265" s="4"/>
      <c r="E265" s="29"/>
      <c r="F265" s="28"/>
      <c r="G265" s="28"/>
      <c r="H265" s="28"/>
      <c r="I265" s="4"/>
      <c r="J265" s="28"/>
      <c r="K265" s="4"/>
      <c r="L265" s="4"/>
      <c r="M265" s="28"/>
      <c r="N265" s="4"/>
      <c r="O265" s="4"/>
    </row>
    <row r="266" spans="1:15" ht="20.100000000000001" customHeight="1">
      <c r="A266" s="4"/>
      <c r="B266" s="4"/>
      <c r="C266" s="4"/>
      <c r="D266" s="4"/>
      <c r="E266" s="28"/>
      <c r="F266" s="28"/>
      <c r="G266" s="28"/>
      <c r="H266" s="4"/>
      <c r="I266" s="4"/>
      <c r="J266" s="28"/>
      <c r="K266" s="4"/>
      <c r="L266" s="4"/>
      <c r="M266" s="28"/>
      <c r="N266" s="4"/>
      <c r="O266" s="28"/>
    </row>
    <row r="267" spans="1:15" ht="20.100000000000001" customHeight="1">
      <c r="A267" s="4"/>
      <c r="B267" s="4"/>
      <c r="C267" s="4"/>
      <c r="D267" s="4"/>
      <c r="E267" s="4"/>
      <c r="F267" s="28"/>
      <c r="G267" s="28"/>
      <c r="H267" s="4"/>
      <c r="I267" s="4"/>
      <c r="J267" s="28"/>
      <c r="K267" s="28"/>
      <c r="L267" s="4"/>
      <c r="M267" s="28"/>
      <c r="N267" s="4"/>
      <c r="O267" s="4"/>
    </row>
    <row r="268" spans="1:15" ht="20.100000000000001" customHeight="1">
      <c r="A268" s="4"/>
      <c r="B268" s="4"/>
      <c r="C268" s="4"/>
      <c r="D268" s="4"/>
      <c r="E268" s="4"/>
      <c r="F268" s="26"/>
      <c r="G268" s="4"/>
      <c r="H268" s="4"/>
      <c r="I268" s="4"/>
      <c r="J268" s="28"/>
      <c r="K268" s="4"/>
      <c r="L268" s="4"/>
      <c r="M268" s="28"/>
      <c r="N268" s="4"/>
      <c r="O268" s="4"/>
    </row>
    <row r="269" spans="1:15" ht="20.100000000000001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t="20.100000000000001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t="20.100000000000001" customHeight="1">
      <c r="A271" s="4"/>
      <c r="B271" s="4"/>
      <c r="C271" s="4"/>
      <c r="D271" s="4"/>
      <c r="E271" s="4"/>
      <c r="F271" s="4" t="str">
        <f>+F80</f>
        <v xml:space="preserve">This Filing Effective for the Billing Month of September 2021 </v>
      </c>
      <c r="G271" s="4"/>
      <c r="H271" s="4"/>
      <c r="I271" s="4"/>
      <c r="J271" s="26"/>
      <c r="K271" s="4"/>
      <c r="L271" s="4"/>
      <c r="M271" s="28"/>
      <c r="N271" s="4"/>
      <c r="O271" s="4"/>
    </row>
    <row r="272" spans="1:15" ht="20.100000000000001" customHeight="1">
      <c r="A272" s="37" t="str">
        <f>+A81</f>
        <v>FILED 09-14-21</v>
      </c>
      <c r="B272" s="4"/>
      <c r="C272" s="4"/>
      <c r="D272" s="4"/>
      <c r="E272" s="4"/>
      <c r="F272" s="28" t="str">
        <f>+F81</f>
        <v>Superseding Filing Effective for the Billing of September 2021 Subject to Refund</v>
      </c>
      <c r="G272" s="4"/>
      <c r="H272" s="4"/>
      <c r="I272" s="4"/>
      <c r="J272" s="26"/>
      <c r="K272" s="4"/>
      <c r="L272" s="4"/>
      <c r="M272" s="28"/>
      <c r="N272" s="4"/>
      <c r="O272" s="4"/>
    </row>
    <row r="273" spans="1:15">
      <c r="A273" s="4"/>
      <c r="B273" s="4"/>
      <c r="C273" s="4"/>
      <c r="D273" s="4"/>
      <c r="E273" s="4"/>
      <c r="F273" s="28"/>
      <c r="G273" s="4"/>
      <c r="H273" s="4"/>
      <c r="I273" s="4"/>
      <c r="J273" s="26"/>
      <c r="K273" s="4"/>
      <c r="L273" s="4"/>
      <c r="M273" s="28"/>
      <c r="N273" s="4"/>
      <c r="O273" s="4"/>
    </row>
    <row r="274" spans="1:15">
      <c r="A274" s="4"/>
      <c r="B274" s="4"/>
      <c r="C274" s="4"/>
      <c r="D274" s="4"/>
      <c r="E274" s="4"/>
      <c r="F274" s="28"/>
      <c r="G274" s="4"/>
      <c r="H274" s="4"/>
      <c r="I274" s="4"/>
      <c r="J274" s="26"/>
      <c r="K274" s="4"/>
      <c r="L274" s="4"/>
      <c r="M274" s="28"/>
      <c r="N274" s="4"/>
      <c r="O274" s="4"/>
    </row>
    <row r="276" spans="1:15" ht="21">
      <c r="A276" s="38"/>
      <c r="B276" s="2"/>
      <c r="C276" s="2"/>
      <c r="D276" s="2"/>
      <c r="E276" s="2"/>
      <c r="F276" s="5"/>
      <c r="G276" s="2"/>
      <c r="H276" s="2"/>
      <c r="I276" s="5"/>
      <c r="J276" s="5"/>
      <c r="K276" s="5"/>
      <c r="L276" s="5"/>
      <c r="M276" s="5"/>
      <c r="N276" s="5"/>
      <c r="O276" s="5" t="s">
        <v>86</v>
      </c>
    </row>
    <row r="277" spans="1:15" ht="21">
      <c r="A277" s="2" t="s">
        <v>31</v>
      </c>
      <c r="B277" s="2"/>
      <c r="C277" s="2"/>
      <c r="D277" s="2"/>
      <c r="E277" s="2"/>
      <c r="F277" s="5"/>
      <c r="G277" s="2"/>
      <c r="H277" s="2"/>
      <c r="I277" s="5"/>
      <c r="J277" s="5"/>
      <c r="K277" s="5"/>
      <c r="L277" s="5"/>
      <c r="M277" s="5"/>
      <c r="N277" s="5"/>
      <c r="O277" s="5"/>
    </row>
    <row r="278" spans="1:15" ht="21">
      <c r="A278" s="2" t="s">
        <v>0</v>
      </c>
      <c r="B278" s="2"/>
      <c r="C278" s="2"/>
      <c r="D278" s="2"/>
      <c r="E278" s="2"/>
      <c r="F278" s="5"/>
      <c r="G278" s="2"/>
      <c r="H278" s="2"/>
      <c r="I278" s="5"/>
      <c r="J278" s="5"/>
      <c r="K278" s="5"/>
      <c r="L278" s="5"/>
      <c r="M278" s="5"/>
      <c r="N278" s="5"/>
      <c r="O278" s="5"/>
    </row>
    <row r="279" spans="1:15" ht="21">
      <c r="A279" s="2" t="s">
        <v>1</v>
      </c>
      <c r="B279" s="2"/>
      <c r="C279" s="2"/>
      <c r="D279" s="2"/>
      <c r="E279" s="2"/>
      <c r="F279" s="5"/>
      <c r="G279" s="2"/>
      <c r="H279" s="2"/>
      <c r="I279" s="5"/>
      <c r="J279" s="5"/>
      <c r="K279" s="5"/>
      <c r="L279" s="5"/>
      <c r="M279" s="5"/>
      <c r="N279" s="5"/>
      <c r="O279" s="5"/>
    </row>
    <row r="280" spans="1:15" ht="21">
      <c r="A280" s="39" t="str">
        <f>+A5</f>
        <v xml:space="preserve">            SEPTEMBER 2021 </v>
      </c>
      <c r="B280" s="39"/>
      <c r="C280" s="39"/>
      <c r="D280" s="39"/>
      <c r="E280" s="39"/>
      <c r="F280" s="39"/>
      <c r="G280" s="39"/>
      <c r="H280" s="39"/>
      <c r="I280" s="40"/>
      <c r="J280" s="40"/>
      <c r="K280" s="40"/>
      <c r="L280" s="40"/>
      <c r="M280" s="40"/>
      <c r="N280" s="40"/>
      <c r="O280" s="40"/>
    </row>
    <row r="284" spans="1:15">
      <c r="A284" s="22" t="s">
        <v>77</v>
      </c>
    </row>
    <row r="286" spans="1:15">
      <c r="A286" s="22" t="s">
        <v>78</v>
      </c>
      <c r="H286" s="22" t="s">
        <v>70</v>
      </c>
    </row>
    <row r="288" spans="1:15">
      <c r="A288" s="22" t="s">
        <v>79</v>
      </c>
    </row>
    <row r="289" spans="1:9">
      <c r="A289" s="22" t="s">
        <v>60</v>
      </c>
      <c r="H289" s="9">
        <v>772.45</v>
      </c>
      <c r="I289" s="22" t="s">
        <v>15</v>
      </c>
    </row>
    <row r="290" spans="1:9">
      <c r="A290" s="22" t="s">
        <v>61</v>
      </c>
      <c r="H290" s="9">
        <v>772.45</v>
      </c>
      <c r="I290" s="22" t="s">
        <v>15</v>
      </c>
    </row>
    <row r="291" spans="1:9">
      <c r="A291" s="22" t="s">
        <v>62</v>
      </c>
      <c r="H291" s="9">
        <v>772.45</v>
      </c>
      <c r="I291" s="22" t="s">
        <v>15</v>
      </c>
    </row>
    <row r="292" spans="1:9">
      <c r="H292" s="10"/>
    </row>
    <row r="293" spans="1:9">
      <c r="A293" s="22" t="s">
        <v>80</v>
      </c>
      <c r="H293" s="10"/>
    </row>
    <row r="294" spans="1:9">
      <c r="A294" s="22" t="s">
        <v>60</v>
      </c>
      <c r="H294" s="10">
        <v>6.472E-2</v>
      </c>
      <c r="I294" s="22" t="s">
        <v>18</v>
      </c>
    </row>
    <row r="295" spans="1:9">
      <c r="A295" s="22" t="s">
        <v>61</v>
      </c>
      <c r="H295" s="10">
        <v>4.514E-2</v>
      </c>
      <c r="I295" s="22" t="s">
        <v>18</v>
      </c>
    </row>
    <row r="296" spans="1:9">
      <c r="A296" s="22" t="s">
        <v>62</v>
      </c>
      <c r="H296" s="10">
        <v>3.9809999999999998E-2</v>
      </c>
      <c r="I296" s="22" t="s">
        <v>18</v>
      </c>
    </row>
    <row r="297" spans="1:9">
      <c r="H297" s="10"/>
    </row>
    <row r="298" spans="1:9">
      <c r="A298" s="22" t="s">
        <v>63</v>
      </c>
      <c r="H298" s="10"/>
    </row>
    <row r="299" spans="1:9">
      <c r="A299" s="22" t="s">
        <v>64</v>
      </c>
      <c r="H299" s="10">
        <v>0.45300000000000001</v>
      </c>
      <c r="I299" s="22" t="s">
        <v>18</v>
      </c>
    </row>
    <row r="300" spans="1:9">
      <c r="A300" s="22" t="s">
        <v>65</v>
      </c>
      <c r="H300" s="10">
        <v>0.45300000000000001</v>
      </c>
      <c r="I300" s="22" t="s">
        <v>18</v>
      </c>
    </row>
    <row r="301" spans="1:9">
      <c r="A301" s="22" t="s">
        <v>66</v>
      </c>
      <c r="H301" s="10">
        <v>0.45300000000000001</v>
      </c>
      <c r="I301" s="22" t="s">
        <v>18</v>
      </c>
    </row>
    <row r="302" spans="1:9">
      <c r="A302" s="22" t="s">
        <v>67</v>
      </c>
      <c r="H302" s="10">
        <v>0.45300000000000001</v>
      </c>
      <c r="I302" s="22" t="s">
        <v>18</v>
      </c>
    </row>
    <row r="303" spans="1:9">
      <c r="A303" s="22" t="s">
        <v>68</v>
      </c>
      <c r="H303" s="10">
        <v>0.45300000000000001</v>
      </c>
      <c r="I303" s="22" t="s">
        <v>18</v>
      </c>
    </row>
    <row r="304" spans="1:9">
      <c r="A304" s="22" t="s">
        <v>69</v>
      </c>
      <c r="H304" s="10">
        <v>0.45300000000000001</v>
      </c>
      <c r="I304" s="22" t="s">
        <v>18</v>
      </c>
    </row>
    <row r="307" spans="1:15">
      <c r="A307" s="22" t="str">
        <f>+A81</f>
        <v>FILED 09-14-21</v>
      </c>
      <c r="F307" s="22" t="str">
        <f>+F80</f>
        <v xml:space="preserve">This Filing Effective for the Billing Month of September 2021 </v>
      </c>
    </row>
    <row r="308" spans="1:15">
      <c r="F308" s="22" t="str">
        <f>+F81</f>
        <v>Superseding Filing Effective for the Billing of September 2021 Subject to Refund</v>
      </c>
    </row>
    <row r="311" spans="1:15" ht="21">
      <c r="A311" s="41"/>
      <c r="B311" s="41"/>
      <c r="C311" s="41"/>
      <c r="D311" s="42" t="s">
        <v>88</v>
      </c>
      <c r="E311" s="41"/>
      <c r="F311" s="41"/>
      <c r="G311" s="41"/>
      <c r="H311" s="41"/>
      <c r="I311" s="41"/>
      <c r="J311" s="41"/>
      <c r="K311" s="41"/>
      <c r="L311" s="43"/>
      <c r="M311" s="44"/>
      <c r="N311" s="44"/>
      <c r="O311" s="45"/>
    </row>
    <row r="312" spans="1:15" ht="21">
      <c r="A312" s="46"/>
      <c r="B312" s="41"/>
      <c r="C312" s="41"/>
      <c r="D312" s="46" t="s">
        <v>89</v>
      </c>
      <c r="E312" s="41"/>
      <c r="F312" s="41"/>
      <c r="G312" s="41"/>
      <c r="H312" s="41"/>
      <c r="I312" s="41"/>
      <c r="J312" s="41"/>
      <c r="K312" s="41"/>
      <c r="L312" s="43"/>
      <c r="M312" s="44"/>
      <c r="N312" s="44"/>
      <c r="O312" s="45"/>
    </row>
    <row r="313" spans="1:15" ht="21">
      <c r="A313" s="46"/>
      <c r="B313" s="46"/>
      <c r="C313" s="46"/>
      <c r="D313" s="46" t="s">
        <v>90</v>
      </c>
      <c r="E313" s="46"/>
      <c r="F313" s="46"/>
      <c r="G313" s="46"/>
      <c r="H313" s="46"/>
      <c r="I313" s="46"/>
      <c r="J313" s="46"/>
      <c r="K313" s="45"/>
      <c r="L313" s="45"/>
      <c r="M313" s="45"/>
      <c r="N313" s="45"/>
      <c r="O313" s="45" t="s">
        <v>91</v>
      </c>
    </row>
    <row r="314" spans="1:15" ht="2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5"/>
      <c r="L314" s="45"/>
      <c r="M314" s="45"/>
      <c r="N314" s="45"/>
      <c r="O314" s="45"/>
    </row>
    <row r="315" spans="1:15" ht="21">
      <c r="A315" s="47"/>
      <c r="B315" s="46"/>
      <c r="C315" s="46"/>
      <c r="D315" s="46"/>
      <c r="E315" s="46"/>
      <c r="F315" s="46"/>
      <c r="G315" s="46"/>
      <c r="H315" s="46"/>
      <c r="I315" s="46"/>
      <c r="J315" s="46"/>
      <c r="K315" s="45"/>
      <c r="L315" s="45"/>
      <c r="M315" s="45"/>
      <c r="N315" s="45"/>
      <c r="O315" s="45"/>
    </row>
    <row r="316" spans="1:15" ht="21.6" thickBot="1">
      <c r="A316" s="48"/>
      <c r="B316" s="46"/>
      <c r="C316" s="46"/>
      <c r="D316" s="46"/>
      <c r="E316" s="46"/>
      <c r="F316" s="46"/>
      <c r="G316" s="46"/>
      <c r="H316" s="46"/>
      <c r="I316" s="46"/>
      <c r="J316" s="46"/>
      <c r="K316" s="45"/>
      <c r="L316" s="45"/>
      <c r="M316" s="45"/>
      <c r="N316" s="45"/>
      <c r="O316" s="45"/>
    </row>
    <row r="317" spans="1:15" ht="21" thickTop="1">
      <c r="A317" s="43"/>
      <c r="B317" s="49"/>
      <c r="C317" s="49"/>
      <c r="D317" s="49"/>
      <c r="E317" s="49"/>
      <c r="F317" s="49"/>
      <c r="G317" s="49"/>
      <c r="H317" s="49"/>
      <c r="I317" s="49"/>
      <c r="J317" s="49"/>
      <c r="K317" s="50"/>
      <c r="L317" s="50"/>
      <c r="M317" s="50"/>
      <c r="N317" s="50"/>
      <c r="O317" s="50"/>
    </row>
    <row r="318" spans="1:1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5"/>
      <c r="L318" s="45"/>
      <c r="M318" s="45"/>
      <c r="N318" s="45"/>
      <c r="O318" s="45"/>
    </row>
    <row r="319" spans="1:15" ht="21">
      <c r="A319" s="51"/>
      <c r="B319" s="43"/>
      <c r="C319" s="43"/>
      <c r="D319" s="43"/>
      <c r="E319" s="43"/>
      <c r="F319" s="43"/>
      <c r="G319" s="43"/>
      <c r="H319" s="43"/>
      <c r="I319" s="43"/>
      <c r="J319" s="43"/>
      <c r="K319" s="45"/>
      <c r="L319" s="45"/>
      <c r="M319" s="45"/>
      <c r="N319" s="45"/>
      <c r="O319" s="45"/>
    </row>
    <row r="320" spans="1:15">
      <c r="A320" s="43"/>
      <c r="B320" s="52"/>
      <c r="C320" s="52"/>
      <c r="D320" s="52"/>
      <c r="E320" s="52"/>
      <c r="F320" s="52"/>
      <c r="G320" s="52"/>
      <c r="H320" s="52"/>
      <c r="I320" s="52"/>
      <c r="J320" s="52"/>
      <c r="K320" s="45"/>
      <c r="L320" s="45"/>
      <c r="M320" s="45"/>
      <c r="N320" s="45"/>
      <c r="O320" s="45"/>
    </row>
    <row r="321" spans="1:15">
      <c r="A321" s="1" t="s">
        <v>92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45"/>
      <c r="L321" s="45"/>
      <c r="M321" s="45"/>
      <c r="N321" s="45"/>
      <c r="O321" s="45"/>
    </row>
    <row r="322" spans="1:15">
      <c r="A322" s="1"/>
      <c r="B322" s="43"/>
      <c r="C322" s="43"/>
      <c r="D322" s="43"/>
      <c r="E322" s="43"/>
      <c r="F322" s="43"/>
      <c r="G322" s="43"/>
      <c r="H322" s="43"/>
      <c r="I322" s="43" t="s">
        <v>93</v>
      </c>
      <c r="J322" s="43"/>
      <c r="K322" s="45"/>
      <c r="L322" s="45"/>
      <c r="M322" s="45"/>
      <c r="N322" s="45"/>
      <c r="O322" s="45"/>
    </row>
    <row r="323" spans="1:15">
      <c r="A323" s="1" t="s">
        <v>94</v>
      </c>
      <c r="B323" s="43"/>
      <c r="C323" s="43"/>
      <c r="D323" s="43"/>
      <c r="E323" s="43"/>
      <c r="F323" s="43"/>
      <c r="G323" s="43"/>
      <c r="H323" s="43"/>
      <c r="I323" s="43"/>
      <c r="J323" s="43"/>
      <c r="K323" s="45"/>
      <c r="L323" s="45"/>
      <c r="M323" s="45"/>
      <c r="N323" s="45"/>
      <c r="O323" s="45"/>
    </row>
    <row r="324" spans="1:15">
      <c r="A324" s="1"/>
      <c r="B324" s="43"/>
      <c r="C324" s="43"/>
      <c r="D324" s="43"/>
      <c r="E324" s="43"/>
      <c r="F324" s="43"/>
      <c r="G324" s="43"/>
      <c r="H324" s="43"/>
      <c r="I324" s="43" t="s">
        <v>95</v>
      </c>
      <c r="J324" s="43"/>
      <c r="K324" s="45"/>
      <c r="L324" s="45"/>
      <c r="M324" s="45"/>
      <c r="N324" s="45"/>
      <c r="O324" s="45"/>
    </row>
    <row r="325" spans="1:15">
      <c r="A325" s="1"/>
      <c r="B325" s="43"/>
      <c r="C325" s="43"/>
      <c r="D325" s="43"/>
      <c r="E325" s="43"/>
      <c r="F325" s="43"/>
      <c r="G325" s="43"/>
      <c r="H325" s="43"/>
      <c r="I325" s="43"/>
      <c r="J325" s="43"/>
      <c r="K325" s="45"/>
      <c r="L325" s="45"/>
      <c r="M325" s="45"/>
      <c r="N325" s="45"/>
      <c r="O325" s="45"/>
    </row>
    <row r="326" spans="1:15">
      <c r="A326" s="1" t="s">
        <v>96</v>
      </c>
      <c r="B326" s="43"/>
      <c r="C326" s="43"/>
      <c r="D326" s="43"/>
      <c r="E326" s="43"/>
      <c r="F326" s="43"/>
      <c r="G326" s="43"/>
      <c r="H326" s="43"/>
      <c r="I326" s="53">
        <v>1.1599999999999999</v>
      </c>
      <c r="J326" s="43"/>
      <c r="K326" s="45"/>
      <c r="L326" s="45"/>
      <c r="M326" s="45"/>
      <c r="N326" s="45"/>
      <c r="O326" s="45"/>
    </row>
    <row r="327" spans="1:15">
      <c r="A327" s="1"/>
      <c r="B327" s="43"/>
      <c r="C327" s="43"/>
      <c r="D327" s="43"/>
      <c r="E327" s="43"/>
      <c r="F327" s="43"/>
      <c r="G327" s="43"/>
      <c r="H327" s="43"/>
      <c r="I327" s="53"/>
      <c r="J327" s="43"/>
      <c r="K327" s="45"/>
      <c r="L327" s="45"/>
      <c r="M327" s="45"/>
      <c r="N327" s="45"/>
      <c r="O327" s="45"/>
    </row>
    <row r="328" spans="1:15">
      <c r="A328" s="1"/>
      <c r="B328" s="43"/>
      <c r="C328" s="43"/>
      <c r="D328" s="43"/>
      <c r="E328" s="43"/>
      <c r="F328" s="43"/>
      <c r="G328" s="43"/>
      <c r="H328" s="43"/>
      <c r="I328" s="53"/>
      <c r="J328" s="43"/>
      <c r="K328" s="45"/>
      <c r="L328" s="45"/>
      <c r="M328" s="45"/>
      <c r="N328" s="45"/>
      <c r="O328" s="45"/>
    </row>
    <row r="329" spans="1:15">
      <c r="A329" s="1"/>
      <c r="B329" s="43"/>
      <c r="C329" s="43"/>
      <c r="D329" s="43"/>
      <c r="E329" s="43"/>
      <c r="F329" s="43"/>
      <c r="G329" s="43"/>
      <c r="H329" s="43"/>
      <c r="I329" s="53"/>
      <c r="J329" s="43"/>
      <c r="K329" s="45"/>
      <c r="L329" s="45"/>
      <c r="M329" s="45"/>
      <c r="N329" s="45"/>
      <c r="O329" s="45"/>
    </row>
    <row r="330" spans="1:15">
      <c r="A330" s="1"/>
      <c r="B330" s="43"/>
      <c r="C330" s="43"/>
      <c r="D330" s="43"/>
      <c r="E330" s="43"/>
      <c r="F330" s="43"/>
      <c r="G330" s="43"/>
      <c r="H330" s="43"/>
      <c r="I330" s="53"/>
      <c r="J330" s="43"/>
      <c r="K330" s="45"/>
      <c r="L330" s="45"/>
      <c r="M330" s="45"/>
      <c r="N330" s="45"/>
      <c r="O330" s="45"/>
    </row>
    <row r="331" spans="1:15">
      <c r="A331" s="1" t="s">
        <v>97</v>
      </c>
      <c r="B331" s="43"/>
      <c r="C331" s="43"/>
      <c r="D331" s="43"/>
      <c r="E331" s="43"/>
      <c r="F331" s="43"/>
      <c r="G331" s="43"/>
      <c r="H331" s="43"/>
      <c r="I331" s="43"/>
      <c r="J331" s="43"/>
      <c r="K331" s="45"/>
      <c r="L331" s="45"/>
      <c r="M331" s="45"/>
      <c r="N331" s="45"/>
      <c r="O331" s="45"/>
    </row>
    <row r="332" spans="1:15">
      <c r="A332" s="1"/>
      <c r="B332" s="43"/>
      <c r="C332" s="43"/>
      <c r="D332" s="43"/>
      <c r="E332" s="43"/>
      <c r="F332" s="43"/>
      <c r="G332" s="43"/>
      <c r="H332" s="43"/>
      <c r="I332" s="43" t="s">
        <v>98</v>
      </c>
      <c r="J332" s="43"/>
      <c r="K332" s="45"/>
      <c r="L332" s="45"/>
      <c r="M332" s="45"/>
      <c r="N332" s="45"/>
      <c r="O332" s="45"/>
    </row>
    <row r="333" spans="1:15">
      <c r="A333" s="1" t="s">
        <v>99</v>
      </c>
      <c r="B333" s="43"/>
      <c r="C333" s="43"/>
      <c r="D333" s="43"/>
      <c r="E333" s="43"/>
      <c r="F333" s="43"/>
      <c r="G333" s="43"/>
      <c r="H333" s="43"/>
      <c r="I333" s="43"/>
      <c r="J333" s="43"/>
      <c r="K333" s="45"/>
      <c r="L333" s="45"/>
      <c r="M333" s="45"/>
      <c r="N333" s="45"/>
      <c r="O333" s="45"/>
    </row>
    <row r="334" spans="1:15">
      <c r="A334" s="1"/>
      <c r="B334" s="43"/>
      <c r="C334" s="43"/>
      <c r="D334" s="43"/>
      <c r="E334" s="43"/>
      <c r="F334" s="43"/>
      <c r="G334" s="43"/>
      <c r="H334" s="43"/>
      <c r="I334" s="43" t="s">
        <v>100</v>
      </c>
      <c r="J334" s="43"/>
      <c r="K334" s="45"/>
      <c r="L334" s="45"/>
      <c r="M334" s="45"/>
      <c r="N334" s="45"/>
      <c r="O334" s="45"/>
    </row>
    <row r="335" spans="1:15">
      <c r="A335" s="1" t="s">
        <v>101</v>
      </c>
      <c r="B335" s="43"/>
      <c r="C335" s="43"/>
      <c r="D335" s="43"/>
      <c r="E335" s="43"/>
      <c r="F335" s="43"/>
      <c r="G335" s="43"/>
      <c r="H335" s="43"/>
      <c r="I335" s="43"/>
      <c r="J335" s="43"/>
      <c r="K335" s="45"/>
      <c r="L335" s="45"/>
      <c r="M335" s="45"/>
      <c r="N335" s="45"/>
      <c r="O335" s="45"/>
    </row>
    <row r="336" spans="1:15">
      <c r="A336" s="1"/>
      <c r="B336" s="43"/>
      <c r="C336" s="43"/>
      <c r="D336" s="43"/>
      <c r="E336" s="43"/>
      <c r="F336" s="43"/>
      <c r="G336" s="43"/>
      <c r="H336" s="43"/>
      <c r="I336" s="43" t="s">
        <v>102</v>
      </c>
      <c r="J336" s="43"/>
      <c r="K336" s="45"/>
      <c r="L336" s="45"/>
      <c r="M336" s="45"/>
      <c r="N336" s="45"/>
      <c r="O336" s="45"/>
    </row>
    <row r="337" spans="1:15">
      <c r="A337" s="1" t="s">
        <v>103</v>
      </c>
      <c r="B337" s="43"/>
      <c r="C337" s="43"/>
      <c r="D337" s="43"/>
      <c r="E337" s="43"/>
      <c r="F337" s="43"/>
      <c r="G337" s="43"/>
      <c r="H337" s="43"/>
      <c r="I337" s="43"/>
      <c r="J337" s="43"/>
      <c r="K337" s="45"/>
      <c r="L337" s="45"/>
      <c r="M337" s="45"/>
      <c r="N337" s="45"/>
      <c r="O337" s="45"/>
    </row>
    <row r="338" spans="1:15">
      <c r="A338" s="1"/>
      <c r="B338" s="43"/>
      <c r="C338" s="43"/>
      <c r="D338" s="43"/>
      <c r="E338" s="43"/>
      <c r="F338" s="43"/>
      <c r="G338" s="43"/>
      <c r="H338" s="43"/>
      <c r="I338" s="43" t="s">
        <v>100</v>
      </c>
      <c r="J338" s="43"/>
      <c r="K338" s="45"/>
      <c r="L338" s="45"/>
      <c r="M338" s="45"/>
      <c r="N338" s="45"/>
      <c r="O338" s="45"/>
    </row>
    <row r="339" spans="1:15">
      <c r="A339" s="1" t="s">
        <v>104</v>
      </c>
      <c r="B339" s="43"/>
      <c r="C339" s="43"/>
      <c r="D339" s="43"/>
      <c r="E339" s="43"/>
      <c r="F339" s="43"/>
      <c r="G339" s="43"/>
      <c r="H339" s="43"/>
      <c r="I339" s="43"/>
      <c r="J339" s="43"/>
      <c r="K339" s="45"/>
      <c r="L339" s="45"/>
      <c r="M339" s="45"/>
      <c r="N339" s="45"/>
      <c r="O339" s="45"/>
    </row>
    <row r="340" spans="1:15">
      <c r="A340" s="1"/>
      <c r="B340" s="43"/>
      <c r="C340" s="43"/>
      <c r="D340" s="43"/>
      <c r="E340" s="43"/>
      <c r="F340" s="43"/>
      <c r="G340" s="43"/>
      <c r="H340" s="43"/>
      <c r="I340" s="43"/>
      <c r="J340" s="43" t="s">
        <v>105</v>
      </c>
      <c r="K340" s="45"/>
      <c r="L340" s="45"/>
      <c r="M340" s="45"/>
      <c r="N340" s="45"/>
      <c r="O340" s="45"/>
    </row>
    <row r="341" spans="1:15">
      <c r="A341" s="1" t="s">
        <v>106</v>
      </c>
      <c r="B341" s="43"/>
      <c r="C341" s="43"/>
      <c r="D341" s="43"/>
      <c r="E341" s="43"/>
      <c r="F341" s="43"/>
      <c r="G341" s="43"/>
      <c r="H341" s="43"/>
      <c r="I341" s="43"/>
      <c r="J341" s="43"/>
      <c r="K341" s="45"/>
      <c r="L341" s="45"/>
      <c r="M341" s="45"/>
      <c r="N341" s="45"/>
      <c r="O341" s="45"/>
    </row>
    <row r="342" spans="1:15">
      <c r="A342" s="1"/>
      <c r="B342" s="43"/>
      <c r="C342" s="43"/>
      <c r="D342" s="43"/>
      <c r="E342" s="43"/>
      <c r="F342" s="43"/>
      <c r="G342" s="43"/>
      <c r="H342" s="43"/>
      <c r="I342" s="43"/>
      <c r="J342" s="43" t="s">
        <v>107</v>
      </c>
      <c r="K342" s="45"/>
      <c r="L342" s="45"/>
      <c r="M342" s="45"/>
      <c r="N342" s="45"/>
      <c r="O342" s="45"/>
    </row>
    <row r="343" spans="1:15">
      <c r="A343" s="1" t="s">
        <v>108</v>
      </c>
      <c r="B343" s="43"/>
      <c r="C343" s="43"/>
      <c r="D343" s="43"/>
      <c r="E343" s="43"/>
      <c r="F343" s="43"/>
      <c r="G343" s="43"/>
      <c r="H343" s="43"/>
      <c r="I343" s="43"/>
      <c r="J343" s="43"/>
      <c r="K343" s="45"/>
      <c r="L343" s="45"/>
      <c r="M343" s="45"/>
      <c r="N343" s="45"/>
      <c r="O343" s="45"/>
    </row>
    <row r="344" spans="1:15">
      <c r="A344" s="1" t="s">
        <v>109</v>
      </c>
      <c r="B344" s="43"/>
      <c r="C344" s="43"/>
      <c r="D344" s="43"/>
      <c r="E344" s="43"/>
      <c r="F344" s="43"/>
      <c r="G344" s="43"/>
      <c r="H344" s="43"/>
      <c r="I344" s="43"/>
      <c r="J344" s="43"/>
      <c r="K344" s="45"/>
      <c r="L344" s="45"/>
      <c r="M344" s="45"/>
      <c r="N344" s="45"/>
      <c r="O344" s="45"/>
    </row>
    <row r="345" spans="1:15">
      <c r="A345" s="1" t="s">
        <v>110</v>
      </c>
      <c r="B345" s="43"/>
      <c r="C345" s="43"/>
      <c r="D345" s="43"/>
      <c r="E345" s="43"/>
      <c r="F345" s="43"/>
      <c r="G345" s="43"/>
      <c r="H345" s="43"/>
      <c r="I345" s="43"/>
      <c r="J345" s="43"/>
      <c r="K345" s="45"/>
      <c r="L345" s="45"/>
      <c r="M345" s="45"/>
      <c r="N345" s="45"/>
      <c r="O345" s="45"/>
    </row>
    <row r="346" spans="1:15">
      <c r="A346" s="1" t="s">
        <v>111</v>
      </c>
      <c r="B346" s="43"/>
      <c r="C346" s="43"/>
      <c r="D346" s="43"/>
      <c r="E346" s="43"/>
      <c r="F346" s="43"/>
      <c r="G346" s="43"/>
      <c r="H346" s="43"/>
      <c r="I346" s="43" t="s">
        <v>112</v>
      </c>
      <c r="J346" s="43"/>
      <c r="K346" s="45"/>
      <c r="L346" s="45"/>
      <c r="M346" s="45"/>
      <c r="N346" s="45"/>
      <c r="O346" s="45"/>
    </row>
    <row r="347" spans="1:15">
      <c r="A347" s="1"/>
      <c r="B347" s="43"/>
      <c r="C347" s="43"/>
      <c r="D347" s="43"/>
      <c r="E347" s="43"/>
      <c r="F347" s="43"/>
      <c r="G347" s="43"/>
      <c r="H347" s="43"/>
      <c r="I347" s="43" t="s">
        <v>113</v>
      </c>
      <c r="J347" s="43"/>
      <c r="K347" s="45"/>
      <c r="L347" s="45"/>
      <c r="M347" s="45"/>
      <c r="N347" s="45"/>
      <c r="O347" s="45"/>
    </row>
    <row r="348" spans="1:15">
      <c r="A348" s="1" t="s">
        <v>114</v>
      </c>
      <c r="B348" s="43"/>
      <c r="C348" s="43"/>
      <c r="D348" s="43"/>
      <c r="E348" s="43"/>
      <c r="F348" s="43"/>
      <c r="G348" s="43"/>
      <c r="H348" s="43"/>
      <c r="I348" s="43"/>
      <c r="J348" s="43"/>
      <c r="K348" s="45"/>
      <c r="L348" s="45"/>
      <c r="M348" s="45"/>
      <c r="N348" s="45"/>
      <c r="O348" s="45"/>
    </row>
    <row r="349" spans="1:15">
      <c r="A349" s="1" t="s">
        <v>110</v>
      </c>
      <c r="B349" s="43"/>
      <c r="C349" s="43"/>
      <c r="D349" s="43"/>
      <c r="E349" s="43"/>
      <c r="F349" s="43"/>
      <c r="G349" s="43"/>
      <c r="H349" s="43"/>
      <c r="I349" s="43"/>
      <c r="J349" s="43"/>
      <c r="K349" s="45"/>
      <c r="L349" s="45"/>
      <c r="M349" s="45"/>
      <c r="N349" s="45"/>
      <c r="O349" s="45"/>
    </row>
    <row r="350" spans="1:15">
      <c r="A350" s="1" t="s">
        <v>111</v>
      </c>
      <c r="B350" s="43"/>
      <c r="C350" s="43"/>
      <c r="D350" s="43"/>
      <c r="E350" s="43"/>
      <c r="F350" s="43"/>
      <c r="G350" s="43"/>
      <c r="H350" s="43"/>
      <c r="I350" s="43" t="s">
        <v>115</v>
      </c>
      <c r="J350" s="43"/>
      <c r="K350" s="45"/>
      <c r="L350" s="45"/>
      <c r="M350" s="45"/>
      <c r="N350" s="45"/>
      <c r="O350" s="45"/>
    </row>
    <row r="351" spans="1:15">
      <c r="A351" s="1"/>
      <c r="B351" s="43"/>
      <c r="C351" s="43"/>
      <c r="D351" s="43"/>
      <c r="E351" s="43"/>
      <c r="F351" s="43"/>
      <c r="G351" s="43"/>
      <c r="H351" s="43"/>
      <c r="I351" s="43" t="s">
        <v>116</v>
      </c>
      <c r="J351" s="43"/>
      <c r="K351" s="45"/>
      <c r="L351" s="45"/>
      <c r="M351" s="45"/>
      <c r="N351" s="45"/>
      <c r="O351" s="45"/>
    </row>
    <row r="352" spans="1:15">
      <c r="A352" s="1"/>
      <c r="B352" s="43"/>
      <c r="C352" s="43"/>
      <c r="D352" s="43"/>
      <c r="E352" s="43"/>
      <c r="F352" s="43"/>
      <c r="G352" s="43"/>
      <c r="H352" s="43"/>
      <c r="I352" s="43"/>
      <c r="J352" s="43"/>
      <c r="K352" s="45"/>
      <c r="L352" s="45"/>
      <c r="M352" s="45"/>
      <c r="N352" s="45"/>
      <c r="O352" s="45"/>
    </row>
    <row r="353" spans="1:15">
      <c r="A353" s="1"/>
      <c r="B353" s="43"/>
      <c r="C353" s="43"/>
      <c r="D353" s="43"/>
      <c r="E353" s="43"/>
      <c r="F353" s="43"/>
      <c r="G353" s="43"/>
      <c r="H353" s="43"/>
      <c r="I353" s="43"/>
      <c r="J353" s="43"/>
      <c r="K353" s="45"/>
      <c r="L353" s="45"/>
      <c r="M353" s="45"/>
      <c r="N353" s="45"/>
      <c r="O353" s="45"/>
    </row>
    <row r="354" spans="1:15">
      <c r="A354" s="1"/>
      <c r="B354" s="43"/>
      <c r="C354" s="43"/>
      <c r="D354" s="43"/>
      <c r="E354" s="43"/>
      <c r="F354" s="43"/>
      <c r="G354" s="43"/>
      <c r="H354" s="43"/>
      <c r="I354" s="43"/>
      <c r="J354" s="43"/>
      <c r="K354" s="45"/>
      <c r="L354" s="45"/>
      <c r="M354" s="45"/>
      <c r="N354" s="45"/>
      <c r="O354" s="45"/>
    </row>
    <row r="355" spans="1:15">
      <c r="A355" s="1" t="s">
        <v>117</v>
      </c>
      <c r="B355" s="43"/>
      <c r="C355" s="43"/>
      <c r="D355" s="43"/>
      <c r="E355" s="43"/>
      <c r="F355" s="43"/>
      <c r="G355" s="43"/>
      <c r="H355" s="43"/>
      <c r="I355" s="43"/>
      <c r="J355" s="43"/>
      <c r="K355" s="45"/>
      <c r="L355" s="45"/>
      <c r="M355" s="45"/>
      <c r="N355" s="45"/>
      <c r="O355" s="45"/>
    </row>
    <row r="356" spans="1:15">
      <c r="A356" s="43"/>
      <c r="B356" s="43"/>
      <c r="C356" s="43"/>
      <c r="D356" s="43"/>
      <c r="E356" s="43"/>
      <c r="F356" s="43" t="s">
        <v>118</v>
      </c>
      <c r="G356" s="43"/>
      <c r="H356" s="43"/>
      <c r="I356" s="43"/>
      <c r="J356" s="43"/>
      <c r="K356" s="45"/>
      <c r="L356" s="45"/>
      <c r="M356" s="45"/>
      <c r="N356" s="45"/>
      <c r="O356" s="45"/>
    </row>
    <row r="357" spans="1:15" ht="21">
      <c r="A357" s="54"/>
      <c r="B357" s="43"/>
      <c r="C357" s="43"/>
      <c r="D357" s="43"/>
      <c r="E357" s="43"/>
      <c r="F357" s="43" t="s">
        <v>119</v>
      </c>
      <c r="G357" s="43"/>
      <c r="H357" s="43"/>
      <c r="I357" s="43"/>
      <c r="J357" s="43"/>
      <c r="K357" s="45"/>
      <c r="L357" s="45"/>
      <c r="M357" s="45"/>
      <c r="N357" s="45"/>
      <c r="O357" s="45"/>
    </row>
    <row r="358" spans="1: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21 Website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2021-10-01T23:56:36Z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