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November 2020\"/>
    </mc:Choice>
  </mc:AlternateContent>
  <xr:revisionPtr revIDLastSave="0" documentId="8_{C7A4C8DF-7F8A-4CEA-A5F4-808C291680F0}" xr6:coauthVersionLast="45" xr6:coauthVersionMax="45" xr10:uidLastSave="{00000000-0000-0000-0000-000000000000}"/>
  <bookViews>
    <workbookView xWindow="0" yWindow="390" windowWidth="18220" windowHeight="8860" xr2:uid="{E096A6B9-4EB4-4361-971E-79AA2FD5F44E}"/>
  </bookViews>
  <sheets>
    <sheet name="Nov 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9" i="2" l="1"/>
  <c r="J212" i="2"/>
  <c r="J210" i="2"/>
  <c r="C324" i="2" l="1"/>
  <c r="A324" i="2"/>
  <c r="C277" i="2"/>
  <c r="J265" i="2"/>
  <c r="M265" i="2" s="1"/>
  <c r="M263" i="2"/>
  <c r="M261" i="2"/>
  <c r="M259" i="2"/>
  <c r="C238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M214" i="2" l="1"/>
  <c r="M223" i="2"/>
  <c r="M227" i="2" s="1"/>
  <c r="J124" i="2"/>
  <c r="M124" i="2" s="1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A90" i="2"/>
  <c r="L79" i="2"/>
  <c r="M79" i="2" s="1"/>
  <c r="L72" i="2"/>
  <c r="M72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D42" i="2"/>
  <c r="L42" i="2" s="1"/>
  <c r="M42" i="2" s="1"/>
  <c r="M41" i="2"/>
  <c r="L41" i="2"/>
  <c r="M38" i="2"/>
  <c r="L33" i="2"/>
  <c r="M33" i="2" s="1"/>
  <c r="M30" i="2"/>
  <c r="F25" i="2"/>
  <c r="L25" i="2" s="1"/>
  <c r="D25" i="2"/>
  <c r="B25" i="2"/>
  <c r="M22" i="2"/>
  <c r="M16" i="2"/>
  <c r="L16" i="2"/>
  <c r="M13" i="2"/>
  <c r="D74" i="2" l="1"/>
  <c r="L74" i="2" s="1"/>
  <c r="M74" i="2" s="1"/>
  <c r="L73" i="2"/>
  <c r="M73" i="2" s="1"/>
  <c r="M25" i="2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<sst xmlns="http://schemas.openxmlformats.org/spreadsheetml/2006/main" count="332" uniqueCount="133">
  <si>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</si>
  <si>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</si>
  <si>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</si>
  <si>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</si>
  <si>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</si>
  <si>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</si>
  <si>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</si>
  <si>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</si>
  <si>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</si>
  <si>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</si>
  <si>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</si>
  <si>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</si>
  <si>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</si>
  <si>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</si>
  <si>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</si>
  <si>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</si>
  <si>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</si>
  <si>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</si>
  <si>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</si>
  <si>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</si>
  <si>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</si>
  <si>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</si>
  <si>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</si>
  <si>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</si>
  <si>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</si>
  <si>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</si>
  <si>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</si>
  <si>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</si>
  <si>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</si>
  <si>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</si>
  <si>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</si>
  <si>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</si>
  <si>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</si>
  <si>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</si>
  <si>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</si>
  <si>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</si>
  <si>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</si>
  <si>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</si>
  <si>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</si>
  <si>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</si>
  <si>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</si>
  <si>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</si>
  <si>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</si>
  <si>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</si>
  <si>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</si>
  <si>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</si>
  <si>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</si>
  <si>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</si>
  <si>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</si>
  <si>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</si>
  <si>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</si>
  <si>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</si>
  <si>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</si>
  <si>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</si>
  <si>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</si>
  <si>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</si>
  <si>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</si>
  <si>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</si>
  <si>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</si>
  <si>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</si>
  <si>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</si>
  <si>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</si>
  <si>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</si>
  <si>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</si>
  <si>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</si>
  <si>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</si>
  <si>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</si>
  <si>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</si>
  <si>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</si>
  <si>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</si>
  <si>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</si>
  <si>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</si>
  <si>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</si>
  <si>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</si>
  <si>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</si>
  <si>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</si>
  <si>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</si>
  <si>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</si>
  <si>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</si>
  <si>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</si>
  <si>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</si>
  <si>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</si>
  <si>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</si>
  <si>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</si>
  <si>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</si>
  <si>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</si>
  <si>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</si>
  <si>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</si>
  <si>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</si>
  <si>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</si>
  <si>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</si>
  <si>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</si>
  <si>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</si>
  <si>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</si>
  <si>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</si>
  <si>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</si>
  <si>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</si>
  <si>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</si>
  <si>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</si>
  <si>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</si>
  <si>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</si>
  <si>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</si>
  <si>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</si>
  <si>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</si>
  <si>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</si>
  <si>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</si>
  <si>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</si>
  <si>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</si>
  <si>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</si>
  <si>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</si>
  <si>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</si>
  <si>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</si>
  <si>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</si>
  <si>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</si>
  <si>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</si>
  <si>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</si>
  <si>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</si>
  <si>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</si>
  <si>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</si>
  <si>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</si>
  <si>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 xml:space="preserve">            NOVEMBER 2020</t>
  </si>
  <si>
    <t>SCHEDULE 3 - RESIDENTIAL / RESIDENTIAL  AIR CONDITIONING FIRM GAS SALES SERVICE *</t>
  </si>
  <si>
    <t>SCHEDULE 4  - GENERAL FIRM GAS SALES / AIR CONDITIONING FIRM GAS SALES SERVICE *</t>
  </si>
  <si>
    <t>This Filing Effective for Usage On and After November 1, 2020/ Interim Rates- Subject to Refund per Case No. PUR-2020-00095</t>
  </si>
  <si>
    <t>FILED 10-14-20</t>
  </si>
  <si>
    <t>Superseding Filing Effective With the Billing Month of October 2020</t>
  </si>
  <si>
    <t xml:space="preserve">CARE Effective for the Billing Month of November, 2020  </t>
  </si>
  <si>
    <t>Filed 10-01-20</t>
  </si>
  <si>
    <t>Superseding Filing Effective With the Billing Month of September 2020</t>
  </si>
  <si>
    <t>NOVEMBER 2020</t>
  </si>
  <si>
    <t xml:space="preserve">              Superseding Filing Effective for the Billing Month of October 2020</t>
  </si>
  <si>
    <t>This Filing Effective for Usage On and After November 1, 2020/ Subject to Refund per Case No. PUR-2020-00095</t>
  </si>
  <si>
    <t>Filed 10-29-20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</si>
</sst>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topLeftCell="K200" zoomScale="65" zoomScaleNormal="65" workbookViewId="0">
      <selection activeCell="Y222" sqref="Y222"/>
    </sheetView>
  </sheetViews>
  <sheetFormatPr defaultColWidth="12.453125" defaultRowHeight="20"/>
  <cols>
    <col min="1" max="1" width="72.81640625" style="4" customWidth="1"/>
    <col min="2" max="2" width="15.7265625" style="4" customWidth="1"/>
    <col min="3" max="3" width="20.1796875" style="4" customWidth="1"/>
    <col min="4" max="4" width="15" style="4" customWidth="1"/>
    <col min="5" max="5" width="9.1796875" style="4" customWidth="1"/>
    <col min="6" max="6" width="15.453125" style="4" customWidth="1"/>
    <col min="7" max="7" width="9.1796875" style="4" customWidth="1"/>
    <col min="8" max="8" width="19.7265625" style="4" customWidth="1"/>
    <col min="9" max="9" width="9.7265625" style="4" customWidth="1"/>
    <col min="10" max="10" width="21" style="4" customWidth="1"/>
    <col min="11" max="11" width="6.1796875" style="4" customWidth="1"/>
    <col min="12" max="12" width="19.54296875" style="4" customWidth="1"/>
    <col min="13" max="13" width="21.7265625" style="4" customWidth="1"/>
    <col min="14" max="14" width="7.81640625" style="4" bestFit="1" customWidth="1"/>
    <col min="15" max="15" width="12.26953125" style="4" bestFit="1" customWidth="1"/>
    <col min="16" max="17" width="12.453125" style="4"/>
    <col min="18" max="18" width="25" style="4" customWidth="1"/>
    <col min="19" max="16384" width="12.453125" style="4"/>
  </cols>
  <sheetData>
    <row r="1" spans="1:15" ht="20.149999999999999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49999999999999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49999999999999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49999999999999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49999999999999" customHeight="1" thickBot="1">
      <c r="A5" s="2" t="s">
        <v>120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49999999999999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49999999999999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49999999999999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49999999999999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49999999999999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49999999999999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49999999999999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49999999999999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49999999999999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49999999999999" customHeight="1">
      <c r="A16" s="1" t="s">
        <v>17</v>
      </c>
      <c r="B16" s="10">
        <v>0.63097000000000003</v>
      </c>
      <c r="C16" s="10"/>
      <c r="D16" s="10">
        <v>0.47094999999999998</v>
      </c>
      <c r="E16" s="10"/>
      <c r="F16" s="10">
        <v>1.265E-2</v>
      </c>
      <c r="G16" s="10"/>
      <c r="H16" s="10"/>
      <c r="I16" s="10"/>
      <c r="J16" s="10"/>
      <c r="K16" s="10"/>
      <c r="L16" s="10">
        <f>SUM(D16:J16)</f>
        <v>0.48359999999999997</v>
      </c>
      <c r="M16" s="10">
        <f>B16+L16</f>
        <v>1.1145700000000001</v>
      </c>
      <c r="N16" s="1"/>
      <c r="O16" s="10" t="s">
        <v>18</v>
      </c>
    </row>
    <row r="17" spans="1:15" ht="20.149999999999999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49999999999999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-6.4000000000000005E-4</v>
      </c>
      <c r="N18" s="1"/>
      <c r="O18" s="10" t="s">
        <v>18</v>
      </c>
    </row>
    <row r="19" spans="1:15" ht="20.149999999999999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49999999999999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49999999999999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49999999999999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49999999999999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49999999999999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49999999999999" customHeight="1">
      <c r="A25" s="1" t="s">
        <v>17</v>
      </c>
      <c r="B25" s="10">
        <f>+B16</f>
        <v>0.63097000000000003</v>
      </c>
      <c r="C25" s="10"/>
      <c r="D25" s="10">
        <f>+D16</f>
        <v>0.47094999999999998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0.48359999999999997</v>
      </c>
      <c r="M25" s="10">
        <f>B25+L25</f>
        <v>1.1145700000000001</v>
      </c>
      <c r="N25" s="1"/>
      <c r="O25" s="10" t="s">
        <v>18</v>
      </c>
    </row>
    <row r="26" spans="1:15" ht="20.149999999999999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49999999999999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49999999999999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4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49999999999999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49999999999999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49999999999999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49999999999999" customHeight="1">
      <c r="A33" s="1" t="s">
        <v>17</v>
      </c>
      <c r="B33" s="10">
        <v>0.16553999999999999</v>
      </c>
      <c r="C33" s="10"/>
      <c r="D33" s="10">
        <v>0.27784999999999999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0.22025999999999998</v>
      </c>
      <c r="M33" s="10">
        <f>B33+L33</f>
        <v>0.38579999999999998</v>
      </c>
      <c r="N33" s="10"/>
      <c r="O33" s="10" t="s">
        <v>18</v>
      </c>
    </row>
    <row r="34" spans="1:15" ht="20.149999999999999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4999999999999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49999999999999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49999999999999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49999999999999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49999999999999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49999999999999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49999999999999" customHeight="1">
      <c r="A41" s="1" t="s">
        <v>23</v>
      </c>
      <c r="B41" s="10">
        <v>0.40138000000000001</v>
      </c>
      <c r="C41" s="10"/>
      <c r="D41" s="10">
        <v>0.39973000000000003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0.42268000000000006</v>
      </c>
      <c r="M41" s="10">
        <f>B41+L41</f>
        <v>0.82406000000000001</v>
      </c>
      <c r="N41" s="10"/>
      <c r="O41" s="10" t="s">
        <v>18</v>
      </c>
    </row>
    <row r="42" spans="1:15" ht="20.149999999999999" customHeight="1">
      <c r="A42" s="1" t="s">
        <v>24</v>
      </c>
      <c r="B42" s="10">
        <v>0.33788000000000001</v>
      </c>
      <c r="C42" s="10"/>
      <c r="D42" s="10">
        <f>+D41</f>
        <v>0.39973000000000003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0.42268000000000006</v>
      </c>
      <c r="M42" s="10">
        <f>B42+L42</f>
        <v>0.76056000000000012</v>
      </c>
      <c r="N42" s="10"/>
      <c r="O42" s="10" t="s">
        <v>18</v>
      </c>
    </row>
    <row r="43" spans="1:15" ht="20.149999999999999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49999999999999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49999999999999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49999999999999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4999999999999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49999999999999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4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49999999999999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49999999999999" customHeight="1">
      <c r="A51" s="1" t="s">
        <v>23</v>
      </c>
      <c r="B51" s="10">
        <v>0.41846</v>
      </c>
      <c r="C51" s="10"/>
      <c r="D51" s="10">
        <v>0.34153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0.32707999999999998</v>
      </c>
      <c r="M51" s="10">
        <f>B51+L51</f>
        <v>0.74553999999999998</v>
      </c>
      <c r="N51" s="10"/>
      <c r="O51" s="10" t="s">
        <v>18</v>
      </c>
    </row>
    <row r="52" spans="1:15" ht="20.149999999999999" customHeight="1">
      <c r="A52" s="1" t="s">
        <v>26</v>
      </c>
      <c r="B52" s="10">
        <v>0.30151</v>
      </c>
      <c r="C52" s="10"/>
      <c r="D52" s="10">
        <f>D51</f>
        <v>0.34153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0.32707999999999998</v>
      </c>
      <c r="M52" s="10">
        <f>B52+L52</f>
        <v>0.62858999999999998</v>
      </c>
      <c r="N52" s="10"/>
      <c r="O52" s="10" t="s">
        <v>18</v>
      </c>
    </row>
    <row r="53" spans="1:15" ht="20.149999999999999" customHeight="1">
      <c r="A53" s="1" t="s">
        <v>27</v>
      </c>
      <c r="B53" s="10">
        <v>0.24117</v>
      </c>
      <c r="C53" s="10"/>
      <c r="D53" s="10">
        <f>D52</f>
        <v>0.34153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0.32707999999999998</v>
      </c>
      <c r="M53" s="10">
        <f>B53+L53</f>
        <v>0.56824999999999992</v>
      </c>
      <c r="N53" s="10"/>
      <c r="O53" s="10" t="s">
        <v>18</v>
      </c>
    </row>
    <row r="54" spans="1:15" ht="20.149999999999999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49999999999999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49999999999999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49999999999999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49999999999999" customHeight="1">
      <c r="A58" s="7" t="s">
        <v>121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49999999999999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49999999999999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49999999999999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49999999999999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49999999999999" customHeight="1">
      <c r="A63" s="1" t="s">
        <v>17</v>
      </c>
      <c r="B63" s="10">
        <v>0.63097000000000003</v>
      </c>
      <c r="C63" s="10"/>
      <c r="D63" s="10">
        <f>+D16</f>
        <v>0.47094999999999998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0.48359999999999997</v>
      </c>
      <c r="M63" s="10">
        <f>B63+L63</f>
        <v>1.1145700000000001</v>
      </c>
      <c r="N63" s="10"/>
      <c r="O63" s="10" t="s">
        <v>18</v>
      </c>
    </row>
    <row r="64" spans="1:15" ht="20.149999999999999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49999999999999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-6.4000000000000005E-4</v>
      </c>
      <c r="N65" s="1"/>
      <c r="O65" s="1" t="s">
        <v>18</v>
      </c>
    </row>
    <row r="66" spans="1:15" ht="20.149999999999999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49999999999999" customHeight="1">
      <c r="A67" s="7" t="s">
        <v>122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49999999999999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49999999999999" customHeight="1">
      <c r="A69" s="1" t="s">
        <v>13</v>
      </c>
      <c r="B69" s="9"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49999999999999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49999999999999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49999999999999" customHeight="1">
      <c r="A72" s="1" t="s">
        <v>23</v>
      </c>
      <c r="B72" s="10">
        <v>0.41846</v>
      </c>
      <c r="C72" s="10"/>
      <c r="D72" s="10">
        <f>+D51</f>
        <v>0.34153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0.32707999999999998</v>
      </c>
      <c r="M72" s="10">
        <f>B72+L72</f>
        <v>0.74553999999999998</v>
      </c>
      <c r="N72" s="10"/>
      <c r="O72" s="10" t="s">
        <v>18</v>
      </c>
    </row>
    <row r="73" spans="1:15" ht="20.149999999999999" customHeight="1">
      <c r="A73" s="1" t="s">
        <v>26</v>
      </c>
      <c r="B73" s="10">
        <v>0.30151</v>
      </c>
      <c r="C73" s="10"/>
      <c r="D73" s="10">
        <f>D72</f>
        <v>0.34153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0.32707999999999998</v>
      </c>
      <c r="M73" s="10">
        <f>B73+L73</f>
        <v>0.62858999999999998</v>
      </c>
      <c r="N73" s="10"/>
      <c r="O73" s="10" t="s">
        <v>18</v>
      </c>
    </row>
    <row r="74" spans="1:15" ht="20.149999999999999" customHeight="1">
      <c r="A74" s="1" t="s">
        <v>27</v>
      </c>
      <c r="B74" s="10">
        <v>0.24117</v>
      </c>
      <c r="C74" s="10"/>
      <c r="D74" s="10">
        <f>D73</f>
        <v>0.34153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0.32707999999999998</v>
      </c>
      <c r="M74" s="10">
        <f>B74+L74</f>
        <v>0.56824999999999992</v>
      </c>
      <c r="N74" s="10"/>
      <c r="O74" s="10" t="s">
        <v>18</v>
      </c>
    </row>
    <row r="75" spans="1:15" ht="20.149999999999999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4999999999999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49999999999999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49999999999999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49999999999999" customHeight="1">
      <c r="A79" s="1" t="s">
        <v>29</v>
      </c>
      <c r="B79" s="9">
        <v>18.510000000000002</v>
      </c>
      <c r="C79" s="1"/>
      <c r="D79" s="10">
        <v>0.23370000000000002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3.91</v>
      </c>
      <c r="M79" s="9">
        <f>ROUND(+B79+L79,2)</f>
        <v>22.42</v>
      </c>
      <c r="N79" s="1"/>
      <c r="O79" s="1" t="s">
        <v>15</v>
      </c>
    </row>
    <row r="80" spans="1:15" ht="20.149999999999999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49999999999999" customHeight="1">
      <c r="A81" s="13"/>
      <c r="B81" s="1"/>
      <c r="C81" s="1"/>
      <c r="D81" s="1"/>
      <c r="E81" s="1" t="s">
        <v>123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49999999999999" customHeight="1">
      <c r="A82" s="1" t="s">
        <v>124</v>
      </c>
      <c r="B82" s="1"/>
      <c r="C82" s="1"/>
      <c r="D82" s="1"/>
      <c r="E82" s="1"/>
      <c r="F82" s="1" t="s">
        <v>125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49999999999999" customHeight="1">
      <c r="A83" s="1"/>
      <c r="B83" s="1"/>
      <c r="C83" s="1"/>
      <c r="D83" s="1"/>
      <c r="E83" s="1"/>
      <c r="F83" s="14" t="s">
        <v>119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49999999999999" customHeight="1">
      <c r="A84" s="1"/>
      <c r="B84" s="1"/>
      <c r="C84" s="1"/>
      <c r="D84" s="1"/>
      <c r="E84" s="1"/>
      <c r="F84" s="14" t="s">
        <v>126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49999999999999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49999999999999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49999999999999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49999999999999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49999999999999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49999999999999" customHeight="1" thickBot="1">
      <c r="A90" s="2" t="str">
        <f>+A5</f>
        <v xml:space="preserve">            NOVEMBER 2020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49999999999999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49999999999999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49999999999999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49999999999999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49999999999999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49999999999999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49999999999999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49999999999999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49999999999999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49999999999999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49999999999999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0.92652999999999996</v>
      </c>
      <c r="K101" s="1"/>
      <c r="L101" s="1"/>
      <c r="M101" s="10">
        <f>SUM(F101:J101)</f>
        <v>1.1677299999999999</v>
      </c>
      <c r="N101" s="1"/>
      <c r="O101" s="1" t="s">
        <v>18</v>
      </c>
    </row>
    <row r="102" spans="1:15" ht="20.149999999999999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49999999999999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1.7080000000000001E-2</v>
      </c>
      <c r="K103" s="10"/>
      <c r="L103" s="1"/>
      <c r="M103" s="10">
        <f>SUM(F103:J103)</f>
        <v>1.7080000000000001E-2</v>
      </c>
      <c r="N103" s="10"/>
      <c r="O103" s="1" t="s">
        <v>18</v>
      </c>
    </row>
    <row r="104" spans="1:15" ht="20.149999999999999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49999999999999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49999999999999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49999999999999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0.21636</v>
      </c>
      <c r="K107" s="1"/>
      <c r="L107" s="1"/>
      <c r="M107" s="10">
        <f>SUM(F107:J107)</f>
        <v>0.21636</v>
      </c>
      <c r="N107" s="1"/>
      <c r="O107" s="1" t="s">
        <v>18</v>
      </c>
    </row>
    <row r="108" spans="1:15" ht="20.149999999999999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49999999999999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49999999999999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49999999999999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49999999999999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49999999999999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49999999999999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0.92652999999999996</v>
      </c>
      <c r="K114" s="1"/>
      <c r="L114" s="1"/>
      <c r="M114" s="10">
        <f>SUM(F114:J114)</f>
        <v>1.1677299999999999</v>
      </c>
      <c r="N114" s="1"/>
      <c r="O114" s="10" t="s">
        <v>18</v>
      </c>
    </row>
    <row r="115" spans="1:15" ht="20.149999999999999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49999999999999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1.7080000000000001E-2</v>
      </c>
      <c r="K116" s="1"/>
      <c r="L116" s="1"/>
      <c r="M116" s="10">
        <f>SUM(F116:J116)</f>
        <v>1.7080000000000001E-2</v>
      </c>
      <c r="N116" s="1"/>
      <c r="O116" s="1" t="s">
        <v>18</v>
      </c>
    </row>
    <row r="117" spans="1:15" ht="20.149999999999999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49999999999999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49999999999999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49999999999999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49999999999999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49999999999999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49999999999999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49999999999999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0.21636</v>
      </c>
      <c r="K124" s="1"/>
      <c r="L124" s="1"/>
      <c r="M124" s="10">
        <f>SUM(F124:J124)</f>
        <v>0.21636</v>
      </c>
      <c r="N124" s="1"/>
      <c r="O124" s="1" t="s">
        <v>18</v>
      </c>
    </row>
    <row r="125" spans="1:15" ht="20.149999999999999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49999999999999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49999999999999" customHeight="1">
      <c r="A127" s="1"/>
      <c r="B127" s="1"/>
      <c r="C127" s="1"/>
      <c r="D127" s="1" t="s">
        <v>131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49999999999999" customHeight="1">
      <c r="A128" s="1" t="s">
        <v>127</v>
      </c>
      <c r="B128" s="1"/>
      <c r="C128" s="1"/>
      <c r="D128" s="1"/>
      <c r="E128" s="1"/>
      <c r="F128" s="1" t="s">
        <v>128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49999999999999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49999999999999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49999999999999" customHeight="1">
      <c r="A131" s="24"/>
      <c r="B131" s="26"/>
      <c r="C131" s="26"/>
      <c r="D131" s="24" t="s">
        <v>82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49999999999999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49999999999999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49999999999999" customHeight="1">
      <c r="A134" s="33" t="s">
        <v>129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49999999999999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49999999999999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49999999999999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49999999999999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49999999999999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49999999999999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49999999999999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49999999999999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49999999999999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49999999999999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49999999999999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49999999999999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49999999999999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49999999999999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49999999999999" customHeight="1">
      <c r="A149" s="26" t="s">
        <v>72</v>
      </c>
      <c r="B149" s="30"/>
      <c r="C149" s="30"/>
      <c r="D149" s="30"/>
      <c r="E149" s="30"/>
      <c r="F149" s="30"/>
      <c r="G149" s="30"/>
      <c r="H149" s="59"/>
      <c r="I149" s="30"/>
      <c r="J149" s="30"/>
      <c r="K149" s="30"/>
      <c r="L149" s="32"/>
      <c r="M149" s="27"/>
      <c r="N149" s="26"/>
      <c r="O149" s="27"/>
    </row>
    <row r="150" spans="1:15" ht="20.149999999999999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6.5659999999999996E-2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49999999999999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4.58E-2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49999999999999" customHeight="1">
      <c r="A152" s="30"/>
      <c r="B152" s="30"/>
      <c r="C152" s="30"/>
      <c r="D152" s="30"/>
      <c r="E152" s="30"/>
      <c r="F152" s="30"/>
      <c r="G152" s="30"/>
      <c r="H152" s="60">
        <v>4.0390000000000002E-2</v>
      </c>
      <c r="I152" s="26" t="s">
        <v>18</v>
      </c>
      <c r="J152" s="30"/>
      <c r="K152" s="30"/>
      <c r="L152" s="32"/>
      <c r="M152" s="27"/>
      <c r="N152" s="26"/>
      <c r="O152" s="27"/>
    </row>
    <row r="153" spans="1:15" ht="20.149999999999999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49999999999999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49999999999999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0.34499999999999997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49999999999999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0.34499999999999997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49999999999999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0.34499999999999997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49999999999999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0.34499999999999997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49999999999999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0.34499999999999997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49999999999999" customHeight="1">
      <c r="A160" s="30"/>
      <c r="B160" s="30"/>
      <c r="C160" s="30"/>
      <c r="D160" s="30"/>
      <c r="E160" s="30"/>
      <c r="F160" s="30"/>
      <c r="G160" s="30"/>
      <c r="H160" s="60">
        <v>0.34499999999999997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49999999999999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49999999999999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49999999999999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49999999999999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49999999999999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49999999999999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49999999999999" customHeight="1">
      <c r="A167" s="26" t="s">
        <v>132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49999999999999" customHeight="1">
      <c r="A168" s="30"/>
      <c r="B168" s="30"/>
      <c r="C168" s="1" t="s">
        <v>123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49999999999999" customHeight="1">
      <c r="A169" s="26"/>
      <c r="B169" s="30"/>
      <c r="C169" s="30"/>
      <c r="D169" s="26" t="s">
        <v>130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49999999999999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49999999999999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49999999999999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49999999999999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49999999999999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49999999999999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49999999999999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49999999999999" customHeight="1" thickBot="1">
      <c r="A177" s="2" t="str">
        <f>+A5</f>
        <v xml:space="preserve">            NOVEMBER 2020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49999999999999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49999999999999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49999999999999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49999999999999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49999999999999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49999999999999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49999999999999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49999999999999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49999999999999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49999999999999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49999999999999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49999999999999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0.26390000000000002</v>
      </c>
      <c r="K189" s="1"/>
      <c r="L189" s="1"/>
      <c r="M189" s="10">
        <f>SUM(F189:J189)</f>
        <v>0.98703000000000007</v>
      </c>
      <c r="N189" s="1" t="s">
        <v>18</v>
      </c>
      <c r="O189" s="1"/>
    </row>
    <row r="190" spans="1:15" ht="20.149999999999999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49999999999999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1.25</v>
      </c>
      <c r="N191" s="1" t="s">
        <v>54</v>
      </c>
      <c r="O191" s="1"/>
    </row>
    <row r="192" spans="1:15" ht="20.149999999999999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49999999999999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49999999999999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49999999999999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49999999999999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49999999999999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49999999999999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49999999999999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49999999999999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0.26390000000000002</v>
      </c>
      <c r="K200" s="1"/>
      <c r="L200" s="1"/>
      <c r="M200" s="10">
        <f>SUM(F200:J200)</f>
        <v>0.34179000000000004</v>
      </c>
      <c r="N200" s="1" t="s">
        <v>18</v>
      </c>
      <c r="O200" s="1"/>
    </row>
    <row r="201" spans="1:15" ht="20.149999999999999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49999999999999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0.43</v>
      </c>
      <c r="N202" s="1" t="s">
        <v>54</v>
      </c>
      <c r="O202" s="1"/>
    </row>
    <row r="203" spans="1:15" ht="20.149999999999999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49999999999999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49999999999999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49999999999999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49999999999999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49999999999999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49999999999999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49999999999999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4.7539999999999999E-2</v>
      </c>
      <c r="K210" s="1"/>
      <c r="L210" s="1"/>
      <c r="M210" s="10">
        <f>SUM(F210:J210)</f>
        <v>0.48267000000000004</v>
      </c>
      <c r="N210" s="1" t="s">
        <v>18</v>
      </c>
      <c r="O210" s="1"/>
      <c r="R210" s="10"/>
    </row>
    <row r="211" spans="1:18" ht="20.149999999999999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49999999999999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0.21636</v>
      </c>
      <c r="K212" s="1"/>
      <c r="L212" s="1"/>
      <c r="M212" s="10">
        <f>(J212)</f>
        <v>0.21636</v>
      </c>
      <c r="N212" s="1" t="s">
        <v>18</v>
      </c>
      <c r="O212" s="1"/>
    </row>
    <row r="213" spans="1:18" ht="20.149999999999999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49999999999999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0.89</v>
      </c>
      <c r="N214" s="1" t="s">
        <v>54</v>
      </c>
      <c r="O214" s="1"/>
    </row>
    <row r="215" spans="1:18" ht="20.149999999999999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49999999999999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49999999999999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49999999999999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49999999999999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49999999999999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49999999999999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49999999999999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49999999999999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4.7539999999999999E-2</v>
      </c>
      <c r="K223" s="10"/>
      <c r="L223" s="1"/>
      <c r="M223" s="10">
        <f>(F223+J223)</f>
        <v>0.12542999999999999</v>
      </c>
      <c r="N223" s="1" t="s">
        <v>18</v>
      </c>
      <c r="O223" s="1"/>
    </row>
    <row r="224" spans="1:18" ht="20.149999999999999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49999999999999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0.21636</v>
      </c>
      <c r="K225" s="1"/>
      <c r="L225" s="1"/>
      <c r="M225" s="10">
        <f>SUM(F225:J225)</f>
        <v>0.21636</v>
      </c>
      <c r="N225" s="1" t="s">
        <v>18</v>
      </c>
      <c r="O225" s="1"/>
    </row>
    <row r="226" spans="1:15" ht="20.149999999999999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49999999999999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0.43</v>
      </c>
      <c r="N227" s="1" t="s">
        <v>54</v>
      </c>
      <c r="O227" s="1"/>
    </row>
    <row r="228" spans="1:15" ht="20.149999999999999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49999999999999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49999999999999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49999999999999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49999999999999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49999999999999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49999999999999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49999999999999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49999999999999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49999999999999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49999999999999" customHeight="1">
      <c r="A238" s="22"/>
      <c r="B238" s="1"/>
      <c r="C238" s="1" t="str">
        <f>+C168</f>
        <v>This Filing Effective for Usage On and After November 1, 2020/ Interim Rates- Subject to Refund per Case No. PUR-2020-00095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49999999999999" customHeight="1">
      <c r="A239" s="4" t="str">
        <f>+A128</f>
        <v>Filed 10-01-20</v>
      </c>
      <c r="B239" s="1"/>
      <c r="C239" s="1"/>
      <c r="D239" s="1"/>
      <c r="E239" s="1"/>
      <c r="F239" s="1" t="str">
        <f>+F128</f>
        <v>Superseding Filing Effective With the Billing Month of September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49999999999999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49999999999999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49999999999999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49999999999999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49999999999999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49999999999999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49999999999999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49999999999999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49999999999999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49999999999999" customHeight="1" thickBot="1">
      <c r="A250" s="2" t="str">
        <f>+A5</f>
        <v xml:space="preserve">            NOVEMBER 2020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49999999999999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49999999999999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49999999999999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49999999999999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49999999999999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49999999999999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49999999999999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49999999999999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49999999999999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49999999999999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49999999999999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49999999999999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49999999999999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49999999999999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49999999999999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0.21636</v>
      </c>
      <c r="K265" s="1"/>
      <c r="L265" s="1"/>
      <c r="M265" s="10">
        <f>SUM(F265:J265)</f>
        <v>0.21636</v>
      </c>
      <c r="N265" s="1"/>
      <c r="O265" s="1" t="s">
        <v>18</v>
      </c>
    </row>
    <row r="266" spans="1:15" ht="20.149999999999999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49999999999999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49999999999999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49999999999999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49999999999999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49999999999999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49999999999999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49999999999999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49999999999999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49999999999999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49999999999999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49999999999999" customHeight="1">
      <c r="A277" s="1"/>
      <c r="B277" s="1"/>
      <c r="C277" s="1" t="str">
        <f>+C238</f>
        <v>This Filing Effective for Usage On and After November 1, 2020/ Interim Rates- Subject to Refund per Case No. PUR-2020-00095</v>
      </c>
      <c r="D277" s="1"/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49999999999999" customHeight="1">
      <c r="A278" s="1" t="str">
        <f>+A239</f>
        <v>Filed 10-01-20</v>
      </c>
      <c r="B278" s="1"/>
      <c r="C278" s="1"/>
      <c r="D278" s="1"/>
      <c r="E278" s="1"/>
      <c r="F278" s="10" t="str">
        <f>+F239</f>
        <v>Superseding Filing Effective With the Billing Month of September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49999999999999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49999999999999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49999999999999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49999999999999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83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129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0.5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0.5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84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85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86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0.34499999999999997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0.34499999999999997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0.34499999999999997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0.34499999999999997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0.34499999999999997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0.34499999999999997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10-29-20</v>
      </c>
      <c r="B324" s="30"/>
      <c r="C324" s="30" t="str">
        <f>+C168</f>
        <v>This Filing Effective for Usage On and After November 1, 2020/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 xml:space="preserve">              Superseding Filing Effective for the Billing Month of October 2020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87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118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117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88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0.5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0.5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89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90</v>
      </c>
      <c r="J339" s="32"/>
      <c r="K339" s="27"/>
      <c r="L339" s="27"/>
      <c r="M339" s="27"/>
      <c r="N339" s="27"/>
      <c r="O339" s="27"/>
    </row>
    <row r="340" spans="1:15">
      <c r="A340" s="32" t="s">
        <v>91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92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93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94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95</v>
      </c>
      <c r="J349" s="32"/>
      <c r="K349" s="27"/>
      <c r="L349" s="27"/>
      <c r="M349" s="27"/>
      <c r="N349" s="27"/>
      <c r="O349" s="27"/>
    </row>
    <row r="350" spans="1:15">
      <c r="A350" s="32" t="s">
        <v>96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97</v>
      </c>
      <c r="J351" s="32"/>
      <c r="K351" s="27"/>
      <c r="L351" s="27"/>
      <c r="M351" s="27"/>
      <c r="N351" s="27"/>
      <c r="O351" s="27"/>
    </row>
    <row r="352" spans="1:15">
      <c r="A352" s="32" t="s">
        <v>98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99</v>
      </c>
      <c r="J353" s="32"/>
      <c r="K353" s="27"/>
      <c r="L353" s="27"/>
      <c r="M353" s="27"/>
      <c r="N353" s="27"/>
      <c r="O353" s="27"/>
    </row>
    <row r="354" spans="1:15">
      <c r="A354" s="32" t="s">
        <v>100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97</v>
      </c>
      <c r="J355" s="32"/>
      <c r="K355" s="27"/>
      <c r="L355" s="27"/>
      <c r="M355" s="27"/>
      <c r="N355" s="27"/>
      <c r="O355" s="27"/>
    </row>
    <row r="356" spans="1:15">
      <c r="A356" s="32" t="s">
        <v>101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102</v>
      </c>
      <c r="K357" s="27"/>
      <c r="L357" s="27"/>
      <c r="M357" s="27"/>
      <c r="N357" s="27"/>
      <c r="O357" s="27"/>
    </row>
    <row r="358" spans="1:15">
      <c r="A358" s="32" t="s">
        <v>103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104</v>
      </c>
      <c r="K359" s="27"/>
      <c r="L359" s="27"/>
      <c r="M359" s="27"/>
      <c r="N359" s="27"/>
      <c r="O359" s="27"/>
    </row>
    <row r="360" spans="1:15">
      <c r="A360" s="32" t="s">
        <v>105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106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107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108</v>
      </c>
      <c r="B363" s="32"/>
      <c r="C363" s="32"/>
      <c r="D363" s="32"/>
      <c r="E363" s="32"/>
      <c r="F363" s="32"/>
      <c r="G363" s="32"/>
      <c r="H363" s="32"/>
      <c r="I363" s="32" t="s">
        <v>109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110</v>
      </c>
      <c r="J364" s="32"/>
      <c r="K364" s="27"/>
      <c r="L364" s="27"/>
      <c r="M364" s="27"/>
      <c r="N364" s="27"/>
      <c r="O364" s="27"/>
    </row>
    <row r="365" spans="1:15">
      <c r="A365" s="32" t="s">
        <v>111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107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108</v>
      </c>
      <c r="B367" s="32"/>
      <c r="C367" s="32"/>
      <c r="D367" s="32"/>
      <c r="E367" s="32"/>
      <c r="F367" s="32"/>
      <c r="G367" s="32"/>
      <c r="H367" s="32"/>
      <c r="I367" s="32" t="s">
        <v>112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113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114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115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116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2020-10-30T17:45:29Z</dcterms:modified>
</cp:coreProperties>
</file>