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0\"/>
    </mc:Choice>
  </mc:AlternateContent>
  <xr:revisionPtr revIDLastSave="0" documentId="8_{658468BB-80B2-4B0C-90FB-998D25F41794}" xr6:coauthVersionLast="44" xr6:coauthVersionMax="44" xr10:uidLastSave="{00000000-0000-0000-0000-000000000000}"/>
  <bookViews>
    <workbookView xWindow="-120" yWindow="-120" windowWidth="20730" windowHeight="11160" xr2:uid="{E096A6B9-4EB4-4361-971E-79AA2FD5F44E}"/>
  </bookViews>
  <sheets>
    <sheet name="Mar 2020" sheetId="1" r:id="rId1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7" i="1" l="1"/>
  <c r="M262" i="1"/>
  <c r="M260" i="1"/>
  <c r="M258" i="1"/>
  <c r="A249" i="1"/>
  <c r="F238" i="1"/>
  <c r="A238" i="1"/>
  <c r="A277" i="1" s="1"/>
  <c r="F237" i="1"/>
  <c r="F276" i="1" s="1"/>
  <c r="F222" i="1"/>
  <c r="F220" i="1"/>
  <c r="M220" i="1" s="1"/>
  <c r="J211" i="1"/>
  <c r="M211" i="1" s="1"/>
  <c r="M209" i="1"/>
  <c r="J209" i="1"/>
  <c r="J222" i="1" s="1"/>
  <c r="M222" i="1" s="1"/>
  <c r="H209" i="1"/>
  <c r="M207" i="1"/>
  <c r="M201" i="1"/>
  <c r="M199" i="1"/>
  <c r="J199" i="1"/>
  <c r="M197" i="1"/>
  <c r="M190" i="1"/>
  <c r="M188" i="1"/>
  <c r="M186" i="1"/>
  <c r="A176" i="1"/>
  <c r="M123" i="1"/>
  <c r="J123" i="1"/>
  <c r="M120" i="1"/>
  <c r="M119" i="1"/>
  <c r="M118" i="1"/>
  <c r="M115" i="1"/>
  <c r="J115" i="1"/>
  <c r="J113" i="1"/>
  <c r="M113" i="1" s="1"/>
  <c r="M111" i="1"/>
  <c r="M106" i="1"/>
  <c r="M104" i="1"/>
  <c r="M102" i="1"/>
  <c r="M100" i="1"/>
  <c r="M98" i="1"/>
  <c r="A89" i="1"/>
  <c r="H78" i="1"/>
  <c r="L78" i="1" s="1"/>
  <c r="M78" i="1" s="1"/>
  <c r="H73" i="1"/>
  <c r="D73" i="1"/>
  <c r="H72" i="1"/>
  <c r="F72" i="1"/>
  <c r="F73" i="1" s="1"/>
  <c r="D72" i="1"/>
  <c r="L72" i="1" s="1"/>
  <c r="M72" i="1" s="1"/>
  <c r="H71" i="1"/>
  <c r="L71" i="1" s="1"/>
  <c r="M71" i="1" s="1"/>
  <c r="M68" i="1"/>
  <c r="H63" i="1"/>
  <c r="L63" i="1" s="1"/>
  <c r="M63" i="1" s="1"/>
  <c r="M60" i="1"/>
  <c r="H53" i="1"/>
  <c r="L52" i="1"/>
  <c r="M52" i="1" s="1"/>
  <c r="H52" i="1"/>
  <c r="F52" i="1"/>
  <c r="F53" i="1" s="1"/>
  <c r="D52" i="1"/>
  <c r="D53" i="1" s="1"/>
  <c r="L53" i="1" s="1"/>
  <c r="M53" i="1" s="1"/>
  <c r="H51" i="1"/>
  <c r="L51" i="1" s="1"/>
  <c r="M51" i="1" s="1"/>
  <c r="M48" i="1"/>
  <c r="F42" i="1"/>
  <c r="D42" i="1"/>
  <c r="H41" i="1"/>
  <c r="H42" i="1" s="1"/>
  <c r="M38" i="1"/>
  <c r="H33" i="1"/>
  <c r="L33" i="1" s="1"/>
  <c r="M33" i="1" s="1"/>
  <c r="M30" i="1"/>
  <c r="H25" i="1"/>
  <c r="F25" i="1"/>
  <c r="D25" i="1"/>
  <c r="L25" i="1" s="1"/>
  <c r="M25" i="1" s="1"/>
  <c r="M22" i="1"/>
  <c r="L16" i="1"/>
  <c r="M16" i="1" s="1"/>
  <c r="M13" i="1"/>
  <c r="L42" i="1" l="1"/>
  <c r="M42" i="1" s="1"/>
  <c r="L73" i="1"/>
  <c r="M73" i="1" s="1"/>
  <c r="M213" i="1"/>
  <c r="J224" i="1"/>
  <c r="L41" i="1"/>
  <c r="M41" i="1" s="1"/>
  <c r="J264" i="1" l="1"/>
  <c r="M264" i="1" s="1"/>
  <c r="M224" i="1"/>
  <c r="M2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1" authorId="0" shapeId="0" xr:uid="{8380CD78-2DB5-4597-85B0-838738868A3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<sst xmlns="http://schemas.openxmlformats.org/spreadsheetml/2006/main" count="333" uniqueCount="134">
  <si>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</si>
  <si>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</si>
  <si>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</si>
  <si>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</si>
  <si>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</si>
  <si>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</si>
  <si>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</si>
  <si>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</si>
  <si>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</si>
  <si>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</si>
  <si>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</si>
  <si>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</si>
  <si>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</si>
  <si>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</si>
  <si>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</si>
  <si>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</si>
  <si>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</si>
  <si>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</si>
  <si>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</si>
  <si>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</si>
  <si>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</si>
  <si>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</si>
  <si>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</si>
  <si>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</si>
  <si>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</si>
  <si>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</si>
  <si>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</si>
  <si>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</si>
  <si>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</si>
  <si>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</si>
  <si>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</si>
  <si>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</si>
  <si>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</si>
  <si>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This Filing Effective for the Billing Month of March 2020</t>
  </si>
  <si>
    <t>FILED 02-03-20</t>
  </si>
  <si>
    <t>Superseding Filing Effective With the Billing Month of February 2020</t>
  </si>
  <si>
    <t>*  Schedule 3 and Schedule 4 effective  May through September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</si>
  <si>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</si>
  <si>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</si>
  <si>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</si>
  <si>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</si>
  <si>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</si>
  <si>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</si>
  <si>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</si>
  <si>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</si>
  <si>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</si>
  <si>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</si>
  <si>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</si>
  <si>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</si>
  <si>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</si>
  <si>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>Filed 02-03-20</t>
  </si>
  <si>
    <t>Superseding Filing Effective With the Billing Month of December 2019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</si>
  <si>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</si>
  <si>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</si>
  <si>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</si>
  <si>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</si>
  <si>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</si>
  <si>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</si>
  <si>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</si>
  <si>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</si>
  <si>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</si>
  <si>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</si>
  <si>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</si>
  <si>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</si>
  <si>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</si>
  <si>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</si>
  <si>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</si>
  <si>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</si>
  <si>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</si>
  <si>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</si>
  <si>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</si>
  <si>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</si>
  <si>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</si>
  <si>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</si>
  <si>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</si>
  <si>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</si>
  <si>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 xml:space="preserve">           MARCH 2020 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</si>
  <si>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</si>
  <si>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</si>
  <si>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</si>
  <si>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</si>
  <si>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</si>
  <si>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</si>
  <si>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</si>
  <si>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</si>
  <si>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</si>
  <si>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</si>
  <si>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</si>
  <si>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</si>
  <si>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</si>
  <si>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</si>
  <si>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</si>
  <si>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</si>
  <si>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 xml:space="preserve">MARCH 2020 </t>
  </si>
  <si>
    <t>Filed 02-27-20</t>
  </si>
  <si>
    <t>This Filing Effective March 2020</t>
  </si>
  <si>
    <t xml:space="preserve">              Superseding Filing Effective for the Billing Month of February 2020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</si>
  <si>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</si>
  <si>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</si>
  <si>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</si>
  <si>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</si>
  <si>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</si>
  <si>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</si>
  <si>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</si>
  <si>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</si>
  <si>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</si>
  <si>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</si>
  <si>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</si>
  <si>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</si>
  <si>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</si>
  <si>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</si>
  <si>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</si>
  <si>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</si>
  <si>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</si>
  <si>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</si>
  <si>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</si>
  <si>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</si>
  <si>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</si>
  <si>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</si>
  <si>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</si>
  <si>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</si>
  <si>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</si>
  <si>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</si>
  <si>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</si>
  <si>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</si>
  <si>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</si>
  <si>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</si>
  <si>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</si>
  <si>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</si>
  <si>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</si>
  <si>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</si>
  <si>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>MARCH 2020</t>
  </si>
  <si>
    <t xml:space="preserve"> MISCELLANEOUS SERVICES</t>
  </si>
  <si>
    <t xml:space="preserve">                                                                   SCHEDULE OF RATES AND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</si>
</sst>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165" fontId="6" fillId="0" borderId="0" xfId="2" applyNumberFormat="1" applyFont="1" applyFill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</cellXfs>
  <cellStyles count="3">
    <cellStyle name="40% - Accent1 2 3 2 2 2" xfId="2" xr:uid="{C2892AE4-3F2F-4C3F-979D-2901FEF866C3}"/>
    <cellStyle name="Normal" xfId="0" builtinId="0"/>
    <cellStyle name="Normal 2 2 2" xfId="1" xr:uid="{EC4B5D69-6DA3-4C8B-8FC3-92AD0072A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18B8-1FEB-4B30-839D-495BD16D1F1D}">
  <sheetPr>
    <pageSetUpPr fitToPage="1"/>
  </sheetPr>
  <dimension ref="A1:R372"/>
  <sheetViews>
    <sheetView tabSelected="1" zoomScale="62" zoomScaleNormal="62" workbookViewId="0"/>
  </sheetViews>
  <sheetFormatPr defaultColWidth="12.42578125" defaultRowHeight="20.25"/>
  <cols>
    <col min="1" max="1" width="72.85546875" style="4" customWidth="1"/>
    <col min="2" max="2" width="15.7109375" style="4" customWidth="1"/>
    <col min="3" max="3" width="18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4.140625" style="4" bestFit="1" customWidth="1"/>
    <col min="9" max="9" width="11.42578125" style="4" customWidth="1"/>
    <col min="10" max="10" width="14.140625" style="4" customWidth="1"/>
    <col min="11" max="11" width="6.140625" style="4" customWidth="1"/>
    <col min="12" max="12" width="14.140625" style="4" bestFit="1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76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10</v>
      </c>
      <c r="I8" s="1"/>
      <c r="J8" s="8"/>
      <c r="K8" s="1"/>
      <c r="L8" s="8" t="s">
        <v>11</v>
      </c>
      <c r="M8" s="8" t="s">
        <v>12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13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14</v>
      </c>
      <c r="B13" s="12">
        <v>10.18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15</v>
      </c>
      <c r="M13" s="9">
        <f>SUM(B13:L13)</f>
        <v>10.18</v>
      </c>
      <c r="N13" s="1"/>
      <c r="O13" s="1" t="s">
        <v>16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17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18</v>
      </c>
      <c r="B16" s="10">
        <v>0.48399999999999999</v>
      </c>
      <c r="C16" s="10"/>
      <c r="D16" s="10">
        <v>0.42882999999999999</v>
      </c>
      <c r="E16" s="10"/>
      <c r="F16" s="10">
        <v>5.5999999999999999E-3</v>
      </c>
      <c r="G16" s="10"/>
      <c r="H16" s="10">
        <v>0</v>
      </c>
      <c r="I16" s="10"/>
      <c r="J16" s="10"/>
      <c r="K16" s="10"/>
      <c r="L16" s="10">
        <f>SUM(D16:J16)</f>
        <v>0.43442999999999998</v>
      </c>
      <c r="M16" s="10">
        <f>B16+L16</f>
        <v>0.91842999999999997</v>
      </c>
      <c r="N16" s="1"/>
      <c r="O16" s="10" t="s">
        <v>19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77</v>
      </c>
      <c r="B18" s="10"/>
      <c r="C18" s="10"/>
      <c r="D18" s="13"/>
      <c r="E18" s="10"/>
      <c r="F18" s="10"/>
      <c r="G18" s="10"/>
      <c r="H18" s="10"/>
      <c r="I18" s="10"/>
      <c r="J18" s="10"/>
      <c r="K18" s="10"/>
      <c r="L18" s="10"/>
      <c r="M18" s="10">
        <v>-4.546E-2</v>
      </c>
      <c r="N18" s="1"/>
      <c r="O18" s="1" t="s">
        <v>19</v>
      </c>
    </row>
    <row r="19" spans="1:15" ht="20.100000000000001" customHeight="1">
      <c r="A19" s="1"/>
      <c r="B19" s="10"/>
      <c r="C19" s="10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20</v>
      </c>
      <c r="B20" s="10"/>
      <c r="C20" s="10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14</v>
      </c>
      <c r="B22" s="9">
        <v>3.33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15</v>
      </c>
      <c r="M22" s="9">
        <f>+B22</f>
        <v>3.33</v>
      </c>
      <c r="N22" s="1"/>
      <c r="O22" s="1" t="s">
        <v>21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18</v>
      </c>
      <c r="B25" s="10">
        <v>0.48399999999999999</v>
      </c>
      <c r="C25" s="10"/>
      <c r="D25" s="10">
        <f>+D16</f>
        <v>0.42882999999999999</v>
      </c>
      <c r="E25" s="10"/>
      <c r="F25" s="10">
        <f>+F16</f>
        <v>5.5999999999999999E-3</v>
      </c>
      <c r="G25" s="10"/>
      <c r="H25" s="10">
        <f>+H16</f>
        <v>0</v>
      </c>
      <c r="I25" s="10"/>
      <c r="J25" s="10"/>
      <c r="K25" s="10"/>
      <c r="L25" s="10">
        <f>SUM(D25:J25)</f>
        <v>0.43442999999999998</v>
      </c>
      <c r="M25" s="10">
        <f>B25+L25</f>
        <v>0.91842999999999997</v>
      </c>
      <c r="N25" s="1"/>
      <c r="O25" s="10" t="s">
        <v>19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14</v>
      </c>
      <c r="B30" s="9">
        <v>15.73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15</v>
      </c>
      <c r="M30" s="9">
        <f>SUM(B30:L30)</f>
        <v>15.73</v>
      </c>
      <c r="N30" s="1"/>
      <c r="O30" s="1" t="s">
        <v>16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17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18</v>
      </c>
      <c r="B33" s="10">
        <v>0.12697</v>
      </c>
      <c r="C33" s="10"/>
      <c r="D33" s="10">
        <v>0.20047000000000001</v>
      </c>
      <c r="E33" s="10"/>
      <c r="F33" s="10">
        <v>-4.3860000000000003E-2</v>
      </c>
      <c r="G33" s="10"/>
      <c r="H33" s="10">
        <f>+H16</f>
        <v>0</v>
      </c>
      <c r="I33" s="10"/>
      <c r="J33" s="10"/>
      <c r="K33" s="10"/>
      <c r="L33" s="10">
        <f>SUM(D33:J33)</f>
        <v>0.15661</v>
      </c>
      <c r="M33" s="10">
        <f>B33+L33</f>
        <v>0.28358</v>
      </c>
      <c r="N33" s="10"/>
      <c r="O33" s="10" t="s">
        <v>19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14</v>
      </c>
      <c r="B38" s="9">
        <v>16.649999999999999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15</v>
      </c>
      <c r="M38" s="9">
        <f>SUM(B38:L38)</f>
        <v>16.649999999999999</v>
      </c>
      <c r="N38" s="1"/>
      <c r="O38" s="1" t="s">
        <v>16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17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24</v>
      </c>
      <c r="B41" s="10">
        <v>0.30786000000000002</v>
      </c>
      <c r="C41" s="10"/>
      <c r="D41" s="10">
        <v>0.35687999999999998</v>
      </c>
      <c r="E41" s="10"/>
      <c r="F41" s="10">
        <v>1.3089999999999999E-2</v>
      </c>
      <c r="G41" s="10"/>
      <c r="H41" s="10">
        <f>H16</f>
        <v>0</v>
      </c>
      <c r="I41" s="10"/>
      <c r="J41" s="10"/>
      <c r="K41" s="10"/>
      <c r="L41" s="10">
        <f>SUM(D41:J41)</f>
        <v>0.36996999999999997</v>
      </c>
      <c r="M41" s="10">
        <f>B41+L41</f>
        <v>0.67782999999999993</v>
      </c>
      <c r="N41" s="10"/>
      <c r="O41" s="10" t="s">
        <v>19</v>
      </c>
    </row>
    <row r="42" spans="1:15" ht="20.100000000000001" customHeight="1">
      <c r="A42" s="1" t="s">
        <v>25</v>
      </c>
      <c r="B42" s="10">
        <v>0.25916</v>
      </c>
      <c r="C42" s="10"/>
      <c r="D42" s="10">
        <f>+D41</f>
        <v>0.35687999999999998</v>
      </c>
      <c r="E42" s="10"/>
      <c r="F42" s="10">
        <f>+F41</f>
        <v>1.3089999999999999E-2</v>
      </c>
      <c r="G42" s="10"/>
      <c r="H42" s="10">
        <f>+H41</f>
        <v>0</v>
      </c>
      <c r="I42" s="10"/>
      <c r="J42" s="10"/>
      <c r="K42" s="10"/>
      <c r="L42" s="10">
        <f>SUM(D42:J42)</f>
        <v>0.36996999999999997</v>
      </c>
      <c r="M42" s="10">
        <f>B42+L42</f>
        <v>0.62912999999999997</v>
      </c>
      <c r="N42" s="10"/>
      <c r="O42" s="10" t="s">
        <v>19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14</v>
      </c>
      <c r="B48" s="9">
        <v>32.380000000000003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15</v>
      </c>
      <c r="M48" s="9">
        <f>SUM(B48:L48)</f>
        <v>32.380000000000003</v>
      </c>
      <c r="N48" s="1"/>
      <c r="O48" s="1" t="s">
        <v>16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17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24</v>
      </c>
      <c r="B51" s="10">
        <v>0.32096000000000002</v>
      </c>
      <c r="C51" s="10"/>
      <c r="D51" s="10">
        <v>0.313</v>
      </c>
      <c r="E51" s="10"/>
      <c r="F51" s="10">
        <v>-1.3600000000000001E-3</v>
      </c>
      <c r="G51" s="10"/>
      <c r="H51" s="10">
        <f>+H16</f>
        <v>0</v>
      </c>
      <c r="I51" s="10"/>
      <c r="J51" s="10"/>
      <c r="K51" s="10"/>
      <c r="L51" s="10">
        <f>SUM(D51:J51)</f>
        <v>0.31164000000000003</v>
      </c>
      <c r="M51" s="10">
        <f>B51+L51</f>
        <v>0.63260000000000005</v>
      </c>
      <c r="N51" s="10"/>
      <c r="O51" s="10" t="s">
        <v>19</v>
      </c>
    </row>
    <row r="52" spans="1:15" ht="20.100000000000001" customHeight="1">
      <c r="A52" s="1" t="s">
        <v>27</v>
      </c>
      <c r="B52" s="10">
        <v>0.23125999999999999</v>
      </c>
      <c r="C52" s="10"/>
      <c r="D52" s="10">
        <f>D51</f>
        <v>0.313</v>
      </c>
      <c r="E52" s="10"/>
      <c r="F52" s="10">
        <f>F51</f>
        <v>-1.3600000000000001E-3</v>
      </c>
      <c r="G52" s="10"/>
      <c r="H52" s="10">
        <f>$H$16</f>
        <v>0</v>
      </c>
      <c r="I52" s="10"/>
      <c r="J52" s="10"/>
      <c r="K52" s="10"/>
      <c r="L52" s="10">
        <f>SUM(D52:J52)</f>
        <v>0.31164000000000003</v>
      </c>
      <c r="M52" s="10">
        <f>B52+L52</f>
        <v>0.54290000000000005</v>
      </c>
      <c r="N52" s="10"/>
      <c r="O52" s="10" t="s">
        <v>19</v>
      </c>
    </row>
    <row r="53" spans="1:15" ht="20.100000000000001" customHeight="1">
      <c r="A53" s="1" t="s">
        <v>28</v>
      </c>
      <c r="B53" s="10">
        <v>0.18498000000000001</v>
      </c>
      <c r="C53" s="10"/>
      <c r="D53" s="10">
        <f>D52</f>
        <v>0.313</v>
      </c>
      <c r="E53" s="10"/>
      <c r="F53" s="10">
        <f>F52</f>
        <v>-1.3600000000000001E-3</v>
      </c>
      <c r="G53" s="10"/>
      <c r="H53" s="10">
        <f>$H$16</f>
        <v>0</v>
      </c>
      <c r="I53" s="10"/>
      <c r="J53" s="10"/>
      <c r="K53" s="10"/>
      <c r="L53" s="10">
        <f>SUM(D53:J53)</f>
        <v>0.31164000000000003</v>
      </c>
      <c r="M53" s="10">
        <f>B53+L53</f>
        <v>0.49662000000000006</v>
      </c>
      <c r="N53" s="10"/>
      <c r="O53" s="10" t="s">
        <v>19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29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14</v>
      </c>
      <c r="B60" s="9">
        <v>10.18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15</v>
      </c>
      <c r="M60" s="9">
        <f>SUM(B60:L60)</f>
        <v>10.18</v>
      </c>
      <c r="N60" s="1"/>
      <c r="O60" s="1" t="s">
        <v>16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17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18</v>
      </c>
      <c r="B63" s="10">
        <v>0.1668</v>
      </c>
      <c r="C63" s="10"/>
      <c r="D63" s="10">
        <v>0.18265999999999999</v>
      </c>
      <c r="E63" s="10"/>
      <c r="F63" s="10">
        <v>-9.4900000000000002E-3</v>
      </c>
      <c r="G63" s="10"/>
      <c r="H63" s="10">
        <f>+H16</f>
        <v>0</v>
      </c>
      <c r="I63" s="10"/>
      <c r="J63" s="10"/>
      <c r="K63" s="10"/>
      <c r="L63" s="10">
        <f>SUM(D63:J63)</f>
        <v>0.17316999999999999</v>
      </c>
      <c r="M63" s="10">
        <f>B63+L63</f>
        <v>0.33996999999999999</v>
      </c>
      <c r="N63" s="10"/>
      <c r="O63" s="10" t="s">
        <v>19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</row>
    <row r="65" spans="1:15" ht="20.10000000000000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0"/>
    </row>
    <row r="66" spans="1:15" ht="20.100000000000001" customHeight="1">
      <c r="A66" s="7" t="s">
        <v>30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20.10000000000000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 t="s">
        <v>14</v>
      </c>
      <c r="B68" s="9">
        <v>16.649999999999999</v>
      </c>
      <c r="C68" s="1"/>
      <c r="D68" s="1"/>
      <c r="E68" s="9"/>
      <c r="F68" s="9"/>
      <c r="G68" s="1"/>
      <c r="H68" s="1"/>
      <c r="I68" s="1"/>
      <c r="J68" s="10"/>
      <c r="K68" s="1"/>
      <c r="L68" s="8" t="s">
        <v>15</v>
      </c>
      <c r="M68" s="9">
        <f>SUM(B68:L68)</f>
        <v>16.649999999999999</v>
      </c>
      <c r="N68" s="1"/>
      <c r="O68" s="1" t="s">
        <v>16</v>
      </c>
    </row>
    <row r="69" spans="1:15" ht="20.10000000000000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0"/>
    </row>
    <row r="70" spans="1:15" ht="20.100000000000001" customHeight="1">
      <c r="A70" s="1" t="s">
        <v>17</v>
      </c>
      <c r="B70" s="1"/>
      <c r="C70" s="1"/>
      <c r="D70" s="1"/>
      <c r="E70" s="10"/>
      <c r="F70" s="10"/>
      <c r="G70" s="10"/>
      <c r="H70" s="1"/>
      <c r="I70" s="1"/>
      <c r="J70" s="10"/>
      <c r="K70" s="1"/>
      <c r="L70" s="1"/>
      <c r="M70" s="10"/>
      <c r="N70" s="1"/>
      <c r="O70" s="1"/>
    </row>
    <row r="71" spans="1:15" ht="20.100000000000001" customHeight="1">
      <c r="A71" s="1" t="s">
        <v>24</v>
      </c>
      <c r="B71" s="10">
        <v>0.43747999999999998</v>
      </c>
      <c r="C71" s="10"/>
      <c r="D71" s="10">
        <v>0.18265999999999999</v>
      </c>
      <c r="E71" s="10"/>
      <c r="F71" s="10">
        <v>-8.1499999999999993E-3</v>
      </c>
      <c r="G71" s="10"/>
      <c r="H71" s="10">
        <f>+H16</f>
        <v>0</v>
      </c>
      <c r="I71" s="10"/>
      <c r="J71" s="10"/>
      <c r="K71" s="10"/>
      <c r="L71" s="10">
        <f>SUM(D71:J71)</f>
        <v>0.17451</v>
      </c>
      <c r="M71" s="10">
        <f>B71+L71</f>
        <v>0.61199000000000003</v>
      </c>
      <c r="N71" s="10"/>
      <c r="O71" s="10" t="s">
        <v>19</v>
      </c>
    </row>
    <row r="72" spans="1:15" ht="20.100000000000001" customHeight="1">
      <c r="A72" s="1" t="s">
        <v>27</v>
      </c>
      <c r="B72" s="10">
        <v>0.25439000000000001</v>
      </c>
      <c r="C72" s="10"/>
      <c r="D72" s="10">
        <f>D71</f>
        <v>0.18265999999999999</v>
      </c>
      <c r="E72" s="10"/>
      <c r="F72" s="10">
        <f>F71</f>
        <v>-8.1499999999999993E-3</v>
      </c>
      <c r="G72" s="10"/>
      <c r="H72" s="10">
        <f>$H$16</f>
        <v>0</v>
      </c>
      <c r="I72" s="10"/>
      <c r="J72" s="10"/>
      <c r="K72" s="10"/>
      <c r="L72" s="10">
        <f>SUM(D72:J72)</f>
        <v>0.17451</v>
      </c>
      <c r="M72" s="10">
        <f>B72+L72</f>
        <v>0.4289</v>
      </c>
      <c r="N72" s="10"/>
      <c r="O72" s="10" t="s">
        <v>19</v>
      </c>
    </row>
    <row r="73" spans="1:15" ht="20.100000000000001" customHeight="1">
      <c r="A73" s="1" t="s">
        <v>28</v>
      </c>
      <c r="B73" s="10">
        <v>0.24976000000000001</v>
      </c>
      <c r="C73" s="10"/>
      <c r="D73" s="10">
        <f>D72</f>
        <v>0.18265999999999999</v>
      </c>
      <c r="E73" s="10"/>
      <c r="F73" s="10">
        <f>F72</f>
        <v>-8.1499999999999993E-3</v>
      </c>
      <c r="G73" s="10"/>
      <c r="H73" s="10">
        <f>$H$16</f>
        <v>0</v>
      </c>
      <c r="I73" s="10"/>
      <c r="J73" s="10"/>
      <c r="K73" s="10"/>
      <c r="L73" s="10">
        <f>SUM(D73:J73)</f>
        <v>0.17451</v>
      </c>
      <c r="M73" s="10">
        <f>B73+L73</f>
        <v>0.42427000000000004</v>
      </c>
      <c r="N73" s="10"/>
      <c r="O73" s="10" t="s">
        <v>19</v>
      </c>
    </row>
    <row r="74" spans="1:15" ht="20.100000000000001" customHeight="1">
      <c r="A74" s="1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ht="20.10000000000000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20.100000000000001" customHeight="1">
      <c r="A76" s="7" t="s">
        <v>31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 t="s">
        <v>32</v>
      </c>
      <c r="B78" s="9">
        <v>13.14</v>
      </c>
      <c r="C78" s="1"/>
      <c r="D78" s="10">
        <v>0.19642000000000001</v>
      </c>
      <c r="E78" s="1"/>
      <c r="F78" s="10">
        <v>-6.94E-3</v>
      </c>
      <c r="G78" s="1"/>
      <c r="H78" s="10">
        <f>$H$16</f>
        <v>0</v>
      </c>
      <c r="I78" s="1"/>
      <c r="J78" s="10"/>
      <c r="K78" s="1"/>
      <c r="L78" s="9">
        <f>ROUND((SUM(D78:J78)*18),2)</f>
        <v>3.41</v>
      </c>
      <c r="M78" s="9">
        <f>ROUND(+B78+L78,2)</f>
        <v>16.55</v>
      </c>
      <c r="N78" s="1"/>
      <c r="O78" s="1" t="s">
        <v>16</v>
      </c>
    </row>
    <row r="79" spans="1:15" ht="20.100000000000001" customHeight="1">
      <c r="A79" s="1"/>
      <c r="B79" s="9"/>
      <c r="C79" s="1"/>
      <c r="D79" s="10"/>
      <c r="E79" s="1"/>
      <c r="F79" s="10"/>
      <c r="G79" s="1"/>
      <c r="H79" s="10"/>
      <c r="I79" s="1"/>
      <c r="J79" s="10"/>
      <c r="K79" s="1"/>
      <c r="L79" s="9"/>
      <c r="M79" s="9"/>
      <c r="N79" s="1"/>
      <c r="O79" s="1"/>
    </row>
    <row r="80" spans="1:15" ht="20.100000000000001" customHeight="1">
      <c r="A80" s="14"/>
      <c r="B80" s="1"/>
      <c r="C80" s="1"/>
      <c r="D80" s="1"/>
      <c r="E80" s="1"/>
      <c r="F80" s="1" t="s">
        <v>33</v>
      </c>
      <c r="G80" s="1"/>
      <c r="H80" s="1"/>
      <c r="I80" s="1"/>
      <c r="J80" s="1"/>
      <c r="K80" s="1"/>
      <c r="L80" s="1"/>
      <c r="M80" s="1"/>
      <c r="N80" s="1"/>
      <c r="O80" s="1"/>
    </row>
    <row r="81" spans="1:15" ht="20.100000000000001" customHeight="1">
      <c r="A81" s="1" t="s">
        <v>34</v>
      </c>
      <c r="B81" s="1"/>
      <c r="C81" s="1"/>
      <c r="D81" s="1"/>
      <c r="E81" s="1"/>
      <c r="F81" s="1" t="s">
        <v>35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/>
      <c r="B82" s="1"/>
      <c r="C82" s="1"/>
      <c r="D82" s="1"/>
      <c r="E82" s="1"/>
      <c r="F82" s="15" t="s">
        <v>36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5"/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6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7"/>
      <c r="G85" s="1"/>
      <c r="H85" s="1"/>
      <c r="I85" s="1"/>
      <c r="J85" s="1"/>
      <c r="K85" s="1"/>
      <c r="L85" s="1"/>
      <c r="M85" s="1"/>
      <c r="N85" s="1"/>
      <c r="O85" s="5" t="s">
        <v>37</v>
      </c>
    </row>
    <row r="86" spans="1:15" ht="20.100000000000001" customHeight="1">
      <c r="A86" s="2" t="s">
        <v>38</v>
      </c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</row>
    <row r="87" spans="1:15" ht="20.100000000000001" customHeight="1">
      <c r="A87" s="2" t="s">
        <v>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39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 thickBot="1">
      <c r="A89" s="2" t="str">
        <f>+A5</f>
        <v xml:space="preserve">           MARCH 2020 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>
      <c r="A90" s="17"/>
      <c r="B90" s="17"/>
      <c r="C90" s="17"/>
      <c r="D90" s="17"/>
      <c r="E90" s="17"/>
      <c r="F90" s="17"/>
      <c r="G90" s="17"/>
      <c r="H90" s="17"/>
      <c r="I90" s="18"/>
      <c r="J90" s="18"/>
      <c r="K90" s="18"/>
      <c r="L90" s="18"/>
      <c r="M90" s="18"/>
      <c r="N90" s="18"/>
      <c r="O90" s="18"/>
    </row>
    <row r="91" spans="1:15" ht="20.10000000000000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20.100000000000001" customHeight="1">
      <c r="A92" s="1"/>
      <c r="B92" s="1"/>
      <c r="C92" s="1"/>
      <c r="D92" s="1"/>
      <c r="E92" s="1"/>
      <c r="F92" s="8" t="s">
        <v>3</v>
      </c>
      <c r="G92" s="1"/>
      <c r="H92" s="1"/>
      <c r="I92" s="1"/>
      <c r="J92" s="8" t="s">
        <v>5</v>
      </c>
      <c r="K92" s="1"/>
      <c r="L92" s="1"/>
      <c r="M92" s="8" t="s">
        <v>6</v>
      </c>
      <c r="N92" s="5"/>
      <c r="O92" s="5"/>
    </row>
    <row r="93" spans="1:15" ht="20.100000000000001" customHeight="1">
      <c r="A93" s="1"/>
      <c r="B93" s="1"/>
      <c r="C93" s="1"/>
      <c r="D93" s="1"/>
      <c r="E93" s="1"/>
      <c r="F93" s="8" t="s">
        <v>7</v>
      </c>
      <c r="G93" s="1"/>
      <c r="H93" s="1"/>
      <c r="I93" s="1"/>
      <c r="J93" s="8" t="s">
        <v>40</v>
      </c>
      <c r="K93" s="1"/>
      <c r="L93" s="1"/>
      <c r="M93" s="8" t="s">
        <v>12</v>
      </c>
      <c r="N93" s="1"/>
      <c r="O93" s="1"/>
    </row>
    <row r="94" spans="1:15" ht="20.100000000000001" customHeight="1">
      <c r="A94" s="1"/>
      <c r="B94" s="1"/>
      <c r="C94" s="1"/>
      <c r="D94" s="1"/>
      <c r="E94" s="1"/>
      <c r="F94" s="1"/>
      <c r="G94" s="1"/>
      <c r="H94" s="1"/>
      <c r="I94" s="1"/>
      <c r="J94" s="19"/>
      <c r="K94" s="1"/>
      <c r="L94" s="1"/>
      <c r="M94" s="1"/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9"/>
      <c r="G95" s="1"/>
      <c r="H95" s="19"/>
      <c r="I95" s="1"/>
      <c r="J95" s="19"/>
      <c r="K95" s="1"/>
      <c r="L95" s="1"/>
      <c r="M95" s="19"/>
      <c r="N95" s="1"/>
      <c r="O95" s="1"/>
    </row>
    <row r="96" spans="1:15" ht="20.100000000000001" customHeight="1">
      <c r="A96" s="7" t="s">
        <v>41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20.100000000000001" customHeight="1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1" t="s">
        <v>14</v>
      </c>
      <c r="B98" s="1"/>
      <c r="C98" s="1"/>
      <c r="D98" s="1"/>
      <c r="E98" s="1"/>
      <c r="F98" s="9">
        <v>430.15</v>
      </c>
      <c r="G98" s="1"/>
      <c r="H98" s="9"/>
      <c r="I98" s="1"/>
      <c r="J98" s="8" t="s">
        <v>15</v>
      </c>
      <c r="K98" s="1"/>
      <c r="L98" s="1"/>
      <c r="M98" s="9">
        <f>SUM(F98:J98)</f>
        <v>430.15</v>
      </c>
      <c r="N98" s="1"/>
      <c r="O98" s="1" t="s">
        <v>16</v>
      </c>
    </row>
    <row r="99" spans="1:15" ht="20.100000000000001" customHeight="1">
      <c r="A99" s="1"/>
      <c r="B99" s="1"/>
      <c r="C99" s="1"/>
      <c r="D99" s="1"/>
      <c r="E99" s="9"/>
      <c r="F99" s="9"/>
      <c r="G99" s="1"/>
      <c r="H99" s="10"/>
      <c r="I99" s="1"/>
      <c r="J99" s="10"/>
      <c r="K99" s="1"/>
      <c r="L99" s="1"/>
      <c r="M99" s="9"/>
      <c r="N99" s="1"/>
      <c r="O99" s="1"/>
    </row>
    <row r="100" spans="1:15" ht="20.100000000000001" customHeight="1">
      <c r="A100" s="1" t="s">
        <v>42</v>
      </c>
      <c r="B100" s="1"/>
      <c r="C100" s="1"/>
      <c r="D100" s="1"/>
      <c r="E100" s="1"/>
      <c r="F100" s="10">
        <v>0.185</v>
      </c>
      <c r="G100" s="1"/>
      <c r="H100" s="10"/>
      <c r="I100" s="1"/>
      <c r="J100" s="10">
        <v>0.97794000000000003</v>
      </c>
      <c r="K100" s="1"/>
      <c r="L100" s="1"/>
      <c r="M100" s="10">
        <f>SUM(F100:J100)</f>
        <v>1.1629400000000001</v>
      </c>
      <c r="N100" s="1"/>
      <c r="O100" s="1" t="s">
        <v>19</v>
      </c>
    </row>
    <row r="101" spans="1:15" ht="20.100000000000001" customHeight="1">
      <c r="A101" s="1"/>
      <c r="B101" s="1"/>
      <c r="C101" s="1"/>
      <c r="D101" s="1"/>
      <c r="E101" s="11"/>
      <c r="F101" s="10"/>
      <c r="G101" s="10"/>
      <c r="H101" s="11"/>
      <c r="I101" s="1"/>
      <c r="J101" s="10"/>
      <c r="K101" s="1"/>
      <c r="L101" s="1"/>
      <c r="M101" s="10"/>
      <c r="N101" s="1"/>
      <c r="O101" s="1"/>
    </row>
    <row r="102" spans="1:15" ht="20.100000000000001" customHeight="1">
      <c r="A102" s="1" t="s">
        <v>43</v>
      </c>
      <c r="B102" s="1"/>
      <c r="C102" s="1"/>
      <c r="D102" s="1"/>
      <c r="E102" s="1"/>
      <c r="F102" s="20" t="s">
        <v>15</v>
      </c>
      <c r="G102" s="10"/>
      <c r="H102" s="1"/>
      <c r="I102" s="1"/>
      <c r="J102" s="10">
        <v>1.532E-2</v>
      </c>
      <c r="K102" s="10"/>
      <c r="L102" s="1"/>
      <c r="M102" s="10">
        <f>SUM(F102:J102)</f>
        <v>1.532E-2</v>
      </c>
      <c r="N102" s="10"/>
      <c r="O102" s="1" t="s">
        <v>19</v>
      </c>
    </row>
    <row r="103" spans="1:15" ht="20.100000000000001" customHeight="1">
      <c r="A103" s="1"/>
      <c r="B103" s="1"/>
      <c r="C103" s="1"/>
      <c r="D103" s="1"/>
      <c r="E103" s="1"/>
      <c r="F103" s="10"/>
      <c r="G103" s="10"/>
      <c r="H103" s="1"/>
      <c r="I103" s="1"/>
      <c r="J103" s="10"/>
      <c r="K103" s="10"/>
      <c r="L103" s="1"/>
      <c r="M103" s="10"/>
      <c r="N103" s="1"/>
      <c r="O103" s="1"/>
    </row>
    <row r="104" spans="1:15" ht="20.100000000000001" customHeight="1">
      <c r="A104" s="1" t="s">
        <v>44</v>
      </c>
      <c r="B104" s="1"/>
      <c r="C104" s="1"/>
      <c r="D104" s="1"/>
      <c r="E104" s="1"/>
      <c r="F104" s="10">
        <v>6.8290000000000003E-2</v>
      </c>
      <c r="G104" s="1"/>
      <c r="H104" s="10"/>
      <c r="I104" s="1"/>
      <c r="J104" s="8" t="s">
        <v>15</v>
      </c>
      <c r="K104" s="10"/>
      <c r="L104" s="1"/>
      <c r="M104" s="10">
        <f>SUM(F104:J104)</f>
        <v>6.8290000000000003E-2</v>
      </c>
      <c r="N104" s="10"/>
      <c r="O104" s="1" t="s">
        <v>19</v>
      </c>
    </row>
    <row r="105" spans="1:15" ht="20.10000000000000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0"/>
      <c r="L105" s="1"/>
      <c r="M105" s="21"/>
      <c r="N105" s="1"/>
      <c r="O105" s="1"/>
    </row>
    <row r="106" spans="1:15" ht="20.100000000000001" customHeight="1">
      <c r="A106" s="1" t="s">
        <v>45</v>
      </c>
      <c r="B106" s="1"/>
      <c r="C106" s="1"/>
      <c r="D106" s="1"/>
      <c r="E106" s="1"/>
      <c r="F106" s="8" t="s">
        <v>15</v>
      </c>
      <c r="G106" s="1"/>
      <c r="H106" s="1"/>
      <c r="I106" s="1"/>
      <c r="J106" s="10">
        <v>0.18096999999999999</v>
      </c>
      <c r="K106" s="1"/>
      <c r="L106" s="1"/>
      <c r="M106" s="10">
        <f>SUM(F106:J106)</f>
        <v>0.18096999999999999</v>
      </c>
      <c r="N106" s="1"/>
      <c r="O106" s="1" t="s">
        <v>19</v>
      </c>
    </row>
    <row r="107" spans="1:15" ht="20.10000000000000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20.100000000000001" customHeight="1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 t="s">
        <v>46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1"/>
      <c r="B110" s="1"/>
      <c r="C110" s="1"/>
      <c r="D110" s="1"/>
      <c r="E110" s="9"/>
      <c r="F110" s="9"/>
      <c r="G110" s="1"/>
      <c r="H110" s="10"/>
      <c r="I110" s="1"/>
      <c r="J110" s="10"/>
      <c r="K110" s="1"/>
      <c r="L110" s="1"/>
      <c r="M110" s="9"/>
      <c r="N110" s="1"/>
      <c r="O110" s="1"/>
    </row>
    <row r="111" spans="1:15" ht="20.100000000000001" customHeight="1">
      <c r="A111" s="1" t="s">
        <v>14</v>
      </c>
      <c r="B111" s="1"/>
      <c r="C111" s="1"/>
      <c r="D111" s="1"/>
      <c r="E111" s="1"/>
      <c r="F111" s="9">
        <v>647.53</v>
      </c>
      <c r="G111" s="1"/>
      <c r="H111" s="9"/>
      <c r="I111" s="1"/>
      <c r="J111" s="8" t="s">
        <v>15</v>
      </c>
      <c r="K111" s="10"/>
      <c r="L111" s="1"/>
      <c r="M111" s="9">
        <f>SUM(F111:J111)</f>
        <v>647.53</v>
      </c>
      <c r="N111" s="10"/>
      <c r="O111" s="1" t="s">
        <v>16</v>
      </c>
    </row>
    <row r="112" spans="1:15" ht="20.100000000000001" customHeight="1">
      <c r="A112" s="1"/>
      <c r="B112" s="1"/>
      <c r="C112" s="1"/>
      <c r="D112" s="1"/>
      <c r="E112" s="11"/>
      <c r="F112" s="10"/>
      <c r="G112" s="10"/>
      <c r="H112" s="10"/>
      <c r="I112" s="1"/>
      <c r="J112" s="10"/>
      <c r="K112" s="1"/>
      <c r="L112" s="1"/>
      <c r="M112" s="10"/>
      <c r="N112" s="1"/>
      <c r="O112" s="1"/>
    </row>
    <row r="113" spans="1:15" ht="20.100000000000001" customHeight="1">
      <c r="A113" s="1" t="s">
        <v>42</v>
      </c>
      <c r="B113" s="1"/>
      <c r="C113" s="1"/>
      <c r="D113" s="1"/>
      <c r="E113" s="10"/>
      <c r="F113" s="10">
        <v>0.185</v>
      </c>
      <c r="G113" s="10"/>
      <c r="H113" s="10"/>
      <c r="I113" s="1"/>
      <c r="J113" s="10">
        <f>J100</f>
        <v>0.97794000000000003</v>
      </c>
      <c r="K113" s="1"/>
      <c r="L113" s="1"/>
      <c r="M113" s="10">
        <f>SUM(F113:J113)</f>
        <v>1.1629400000000001</v>
      </c>
      <c r="N113" s="1"/>
      <c r="O113" s="10" t="s">
        <v>19</v>
      </c>
    </row>
    <row r="114" spans="1:15" ht="20.100000000000001" customHeight="1">
      <c r="A114" s="1"/>
      <c r="B114" s="1"/>
      <c r="C114" s="1"/>
      <c r="D114" s="1"/>
      <c r="E114" s="1"/>
      <c r="F114" s="10"/>
      <c r="G114" s="10"/>
      <c r="H114" s="1"/>
      <c r="I114" s="1"/>
      <c r="J114" s="10"/>
      <c r="K114" s="10"/>
      <c r="L114" s="1"/>
      <c r="M114" s="10"/>
      <c r="N114" s="1"/>
      <c r="O114" s="1"/>
    </row>
    <row r="115" spans="1:15" ht="20.100000000000001" customHeight="1">
      <c r="A115" s="1" t="s">
        <v>43</v>
      </c>
      <c r="B115" s="1"/>
      <c r="C115" s="1"/>
      <c r="D115" s="1"/>
      <c r="E115" s="1"/>
      <c r="F115" s="8" t="s">
        <v>15</v>
      </c>
      <c r="G115" s="1"/>
      <c r="H115" s="1"/>
      <c r="I115" s="1"/>
      <c r="J115" s="10">
        <f>J102</f>
        <v>1.532E-2</v>
      </c>
      <c r="K115" s="1"/>
      <c r="L115" s="1"/>
      <c r="M115" s="10">
        <f>SUM(F115:J115)</f>
        <v>1.532E-2</v>
      </c>
      <c r="N115" s="1"/>
      <c r="O115" s="1" t="s">
        <v>19</v>
      </c>
    </row>
    <row r="116" spans="1:15" ht="20.10000000000000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20.100000000000001" customHeight="1">
      <c r="A117" s="1" t="s">
        <v>44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47</v>
      </c>
      <c r="B118" s="1"/>
      <c r="C118" s="1"/>
      <c r="D118" s="1"/>
      <c r="E118" s="1"/>
      <c r="F118" s="10">
        <v>0.15840000000000001</v>
      </c>
      <c r="G118" s="1"/>
      <c r="H118" s="10"/>
      <c r="I118" s="1"/>
      <c r="J118" s="8" t="s">
        <v>15</v>
      </c>
      <c r="K118" s="1"/>
      <c r="L118" s="1"/>
      <c r="M118" s="10">
        <f>SUM(F118:J118)</f>
        <v>0.15840000000000001</v>
      </c>
      <c r="N118" s="1"/>
      <c r="O118" s="1" t="s">
        <v>19</v>
      </c>
    </row>
    <row r="119" spans="1:15" ht="20.100000000000001" customHeight="1">
      <c r="A119" s="1" t="s">
        <v>48</v>
      </c>
      <c r="B119" s="1"/>
      <c r="C119" s="1"/>
      <c r="D119" s="1"/>
      <c r="E119" s="1"/>
      <c r="F119" s="10">
        <v>0.11937</v>
      </c>
      <c r="G119" s="1"/>
      <c r="H119" s="10"/>
      <c r="I119" s="1"/>
      <c r="J119" s="8" t="s">
        <v>15</v>
      </c>
      <c r="K119" s="1"/>
      <c r="L119" s="1"/>
      <c r="M119" s="10">
        <f>SUM(F119:J119)</f>
        <v>0.11937</v>
      </c>
      <c r="N119" s="1"/>
      <c r="O119" s="1" t="s">
        <v>19</v>
      </c>
    </row>
    <row r="120" spans="1:15" ht="20.100000000000001" customHeight="1">
      <c r="A120" s="1" t="s">
        <v>49</v>
      </c>
      <c r="B120" s="1"/>
      <c r="C120" s="1"/>
      <c r="D120" s="1"/>
      <c r="E120" s="1"/>
      <c r="F120" s="10">
        <v>7.1069999999999994E-2</v>
      </c>
      <c r="G120" s="1"/>
      <c r="H120" s="10"/>
      <c r="I120" s="1"/>
      <c r="J120" s="8" t="s">
        <v>15</v>
      </c>
      <c r="K120" s="1"/>
      <c r="L120" s="1"/>
      <c r="M120" s="10">
        <f>SUM(F120:J120)</f>
        <v>7.1069999999999994E-2</v>
      </c>
      <c r="N120" s="1"/>
      <c r="O120" s="1" t="s">
        <v>19</v>
      </c>
    </row>
    <row r="121" spans="1:15" ht="20.100000000000001" customHeight="1">
      <c r="A121" s="1"/>
      <c r="B121" s="1"/>
      <c r="C121" s="1"/>
      <c r="D121" s="1"/>
      <c r="E121" s="1"/>
      <c r="F121" s="10"/>
      <c r="G121" s="1"/>
      <c r="H121" s="1"/>
      <c r="I121" s="1"/>
      <c r="J121" s="8"/>
      <c r="K121" s="1"/>
      <c r="L121" s="1"/>
      <c r="M121" s="10"/>
      <c r="N121" s="1"/>
      <c r="O121" s="1"/>
    </row>
    <row r="122" spans="1:15" ht="20.10000000000000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0"/>
      <c r="N122" s="1"/>
      <c r="O122" s="1"/>
    </row>
    <row r="123" spans="1:15" ht="20.100000000000001" customHeight="1">
      <c r="A123" s="1" t="s">
        <v>45</v>
      </c>
      <c r="B123" s="1"/>
      <c r="C123" s="1"/>
      <c r="D123" s="1"/>
      <c r="E123" s="1"/>
      <c r="F123" s="8" t="s">
        <v>15</v>
      </c>
      <c r="G123" s="1"/>
      <c r="H123" s="1"/>
      <c r="I123" s="1"/>
      <c r="J123" s="10">
        <f>J106</f>
        <v>0.18096999999999999</v>
      </c>
      <c r="K123" s="1"/>
      <c r="L123" s="1"/>
      <c r="M123" s="10">
        <f>SUM(F123:J123)</f>
        <v>0.18096999999999999</v>
      </c>
      <c r="N123" s="1"/>
      <c r="O123" s="1" t="s">
        <v>19</v>
      </c>
    </row>
    <row r="124" spans="1:15" ht="20.10000000000000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 t="s">
        <v>33</v>
      </c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 t="s">
        <v>50</v>
      </c>
      <c r="B127" s="1"/>
      <c r="C127" s="1"/>
      <c r="D127" s="1"/>
      <c r="E127" s="1"/>
      <c r="F127" s="1" t="s">
        <v>51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25"/>
      <c r="B130" s="27"/>
      <c r="C130" s="27"/>
      <c r="D130" s="25" t="s">
        <v>92</v>
      </c>
      <c r="E130" s="27"/>
      <c r="F130" s="25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20.100000000000001" customHeight="1">
      <c r="A131" s="25" t="s">
        <v>78</v>
      </c>
      <c r="B131" s="24"/>
      <c r="C131" s="25"/>
      <c r="D131" s="24"/>
      <c r="E131" s="25"/>
      <c r="F131" s="25"/>
      <c r="G131" s="24"/>
      <c r="H131" s="24"/>
      <c r="I131" s="24"/>
      <c r="J131" s="24"/>
      <c r="K131" s="24"/>
      <c r="L131" s="26"/>
      <c r="M131" s="26"/>
      <c r="N131" s="26"/>
      <c r="O131" s="26" t="s">
        <v>79</v>
      </c>
    </row>
    <row r="132" spans="1:15" ht="20.100000000000001" customHeight="1">
      <c r="A132" s="25" t="s">
        <v>80</v>
      </c>
      <c r="B132" s="24"/>
      <c r="C132" s="24"/>
      <c r="D132" s="25"/>
      <c r="E132" s="25"/>
      <c r="F132" s="25"/>
      <c r="G132" s="24"/>
      <c r="H132" s="24"/>
      <c r="I132" s="24"/>
      <c r="J132" s="24"/>
      <c r="K132" s="24"/>
      <c r="L132" s="26"/>
      <c r="M132" s="26"/>
      <c r="N132" s="27"/>
      <c r="O132" s="28"/>
    </row>
    <row r="133" spans="1:15" ht="20.100000000000001" customHeight="1">
      <c r="A133" s="34" t="s">
        <v>93</v>
      </c>
      <c r="B133" s="24"/>
      <c r="C133" s="25"/>
      <c r="D133" s="24"/>
      <c r="E133" s="25"/>
      <c r="F133" s="25"/>
      <c r="G133" s="24"/>
      <c r="H133" s="24"/>
      <c r="I133" s="24"/>
      <c r="J133" s="24"/>
      <c r="K133" s="24"/>
      <c r="L133" s="26"/>
      <c r="M133" s="26"/>
      <c r="N133" s="26"/>
      <c r="O133" s="28"/>
    </row>
    <row r="134" spans="1:15" ht="20.100000000000001" customHeight="1" thickBot="1">
      <c r="A134" s="29"/>
      <c r="B134" s="30"/>
      <c r="C134" s="26"/>
      <c r="D134" s="26"/>
      <c r="E134" s="26"/>
      <c r="F134" s="26"/>
      <c r="G134" s="24"/>
      <c r="H134" s="24"/>
      <c r="I134" s="24"/>
      <c r="J134" s="24"/>
      <c r="K134" s="24"/>
      <c r="L134" s="24"/>
      <c r="M134" s="24"/>
      <c r="N134" s="24"/>
      <c r="O134" s="24"/>
    </row>
    <row r="135" spans="1:15" ht="20.100000000000001" customHeight="1" thickTop="1">
      <c r="A135" s="3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20.100000000000001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26"/>
      <c r="M136" s="26"/>
      <c r="N136" s="26"/>
      <c r="O136" s="28"/>
    </row>
    <row r="137" spans="1:15" ht="20.100000000000001" customHeight="1">
      <c r="A137" s="31"/>
      <c r="B137" s="31"/>
      <c r="C137" s="31"/>
      <c r="D137" s="31"/>
      <c r="E137" s="31"/>
      <c r="F137" s="31"/>
      <c r="G137" s="31"/>
      <c r="H137" s="35" t="s">
        <v>12</v>
      </c>
      <c r="I137" s="31"/>
      <c r="J137" s="31"/>
      <c r="K137" s="31"/>
      <c r="L137" s="26"/>
      <c r="M137" s="26"/>
      <c r="N137" s="27"/>
      <c r="O137" s="28"/>
    </row>
    <row r="138" spans="1:15" ht="20.100000000000001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26"/>
      <c r="M138" s="26"/>
      <c r="N138" s="27"/>
      <c r="O138" s="28"/>
    </row>
    <row r="139" spans="1:15" ht="20.100000000000001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3"/>
      <c r="M139" s="28"/>
      <c r="N139" s="27"/>
      <c r="O139" s="28"/>
    </row>
    <row r="140" spans="1:15" ht="20.100000000000001" customHeight="1">
      <c r="A140" s="36" t="s">
        <v>81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3"/>
      <c r="M140" s="28"/>
      <c r="N140" s="27"/>
      <c r="O140" s="28"/>
    </row>
    <row r="141" spans="1:15" ht="20.100000000000001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3"/>
      <c r="M141" s="28"/>
      <c r="N141" s="27"/>
      <c r="O141" s="28"/>
    </row>
    <row r="142" spans="1:15" ht="20.100000000000001" customHeight="1">
      <c r="A142" s="27" t="s">
        <v>14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3"/>
      <c r="M142" s="28"/>
      <c r="N142" s="27"/>
      <c r="O142" s="28"/>
    </row>
    <row r="143" spans="1:15" ht="20.100000000000001" customHeight="1">
      <c r="A143" s="27" t="s">
        <v>82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3"/>
      <c r="M143" s="28"/>
      <c r="N143" s="27"/>
      <c r="O143" s="28"/>
    </row>
    <row r="144" spans="1:15" ht="20.100000000000001" customHeight="1">
      <c r="A144" s="27" t="s">
        <v>83</v>
      </c>
      <c r="B144" s="31"/>
      <c r="C144" s="31"/>
      <c r="D144" s="31"/>
      <c r="E144" s="31"/>
      <c r="F144" s="31"/>
      <c r="G144" s="31"/>
      <c r="H144" s="37">
        <v>601.28</v>
      </c>
      <c r="I144" s="27" t="s">
        <v>16</v>
      </c>
      <c r="J144" s="31"/>
      <c r="K144" s="31"/>
      <c r="L144" s="33"/>
      <c r="M144" s="28"/>
      <c r="N144" s="27"/>
      <c r="O144" s="28"/>
    </row>
    <row r="145" spans="1:15" ht="20.100000000000001" customHeight="1">
      <c r="A145" s="27" t="s">
        <v>84</v>
      </c>
      <c r="B145" s="31"/>
      <c r="C145" s="31"/>
      <c r="D145" s="31"/>
      <c r="E145" s="31"/>
      <c r="F145" s="31"/>
      <c r="G145" s="31"/>
      <c r="H145" s="37">
        <v>601.28</v>
      </c>
      <c r="I145" s="27" t="s">
        <v>16</v>
      </c>
      <c r="J145" s="31"/>
      <c r="K145" s="31"/>
      <c r="L145" s="33"/>
      <c r="M145" s="28"/>
      <c r="N145" s="27"/>
      <c r="O145" s="28"/>
    </row>
    <row r="146" spans="1:15" ht="20.100000000000001" customHeight="1">
      <c r="A146" s="31"/>
      <c r="B146" s="31"/>
      <c r="C146" s="31"/>
      <c r="D146" s="31"/>
      <c r="E146" s="31"/>
      <c r="F146" s="31"/>
      <c r="G146" s="31"/>
      <c r="H146" s="37">
        <v>601.28</v>
      </c>
      <c r="I146" s="27" t="s">
        <v>16</v>
      </c>
      <c r="J146" s="31"/>
      <c r="K146" s="31"/>
      <c r="L146" s="33"/>
      <c r="M146" s="28"/>
      <c r="N146" s="27"/>
      <c r="O146" s="28"/>
    </row>
    <row r="147" spans="1:15" ht="20.100000000000001" customHeight="1">
      <c r="A147" s="27" t="s">
        <v>44</v>
      </c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3"/>
      <c r="M147" s="28"/>
      <c r="N147" s="27"/>
      <c r="O147" s="28"/>
    </row>
    <row r="148" spans="1:15" ht="20.100000000000001" customHeight="1">
      <c r="A148" s="27" t="s">
        <v>82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3"/>
      <c r="M148" s="28"/>
      <c r="N148" s="27"/>
      <c r="O148" s="28"/>
    </row>
    <row r="149" spans="1:15" ht="20.100000000000001" customHeight="1">
      <c r="A149" s="27" t="s">
        <v>83</v>
      </c>
      <c r="B149" s="31"/>
      <c r="C149" s="31"/>
      <c r="D149" s="31"/>
      <c r="E149" s="31"/>
      <c r="F149" s="31"/>
      <c r="G149" s="31"/>
      <c r="H149" s="38">
        <v>5.0360000000000002E-2</v>
      </c>
      <c r="I149" s="27" t="s">
        <v>19</v>
      </c>
      <c r="J149" s="31"/>
      <c r="K149" s="31"/>
      <c r="L149" s="33"/>
      <c r="M149" s="28"/>
      <c r="N149" s="27"/>
      <c r="O149" s="28"/>
    </row>
    <row r="150" spans="1:15" ht="20.100000000000001" customHeight="1">
      <c r="A150" s="27" t="s">
        <v>84</v>
      </c>
      <c r="B150" s="31"/>
      <c r="C150" s="31"/>
      <c r="D150" s="31"/>
      <c r="E150" s="31"/>
      <c r="F150" s="31"/>
      <c r="G150" s="31"/>
      <c r="H150" s="38">
        <v>3.5130000000000002E-2</v>
      </c>
      <c r="I150" s="27" t="s">
        <v>19</v>
      </c>
      <c r="J150" s="31"/>
      <c r="K150" s="31"/>
      <c r="L150" s="33"/>
      <c r="M150" s="28"/>
      <c r="N150" s="27"/>
      <c r="O150" s="28"/>
    </row>
    <row r="151" spans="1:15" ht="20.100000000000001" customHeight="1">
      <c r="A151" s="31"/>
      <c r="B151" s="31"/>
      <c r="C151" s="31"/>
      <c r="D151" s="31"/>
      <c r="E151" s="31"/>
      <c r="F151" s="31"/>
      <c r="G151" s="31"/>
      <c r="H151" s="38">
        <v>3.0980000000000001E-2</v>
      </c>
      <c r="I151" s="27" t="s">
        <v>19</v>
      </c>
      <c r="J151" s="31"/>
      <c r="K151" s="31"/>
      <c r="L151" s="33"/>
      <c r="M151" s="28"/>
      <c r="N151" s="27"/>
      <c r="O151" s="28"/>
    </row>
    <row r="152" spans="1:15" ht="20.100000000000001" customHeight="1">
      <c r="A152" s="27" t="s">
        <v>85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3"/>
      <c r="M152" s="28"/>
      <c r="N152" s="27"/>
      <c r="O152" s="28"/>
    </row>
    <row r="153" spans="1:15" ht="20.100000000000001" customHeight="1">
      <c r="A153" s="27" t="s">
        <v>86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3"/>
      <c r="M153" s="28"/>
      <c r="N153" s="27"/>
      <c r="O153" s="28"/>
    </row>
    <row r="154" spans="1:15" ht="20.100000000000001" customHeight="1">
      <c r="A154" s="27" t="s">
        <v>87</v>
      </c>
      <c r="B154" s="31"/>
      <c r="C154" s="31"/>
      <c r="D154" s="31"/>
      <c r="E154" s="31"/>
      <c r="F154" s="31"/>
      <c r="G154" s="31"/>
      <c r="H154" s="38">
        <v>0.31</v>
      </c>
      <c r="I154" s="27" t="s">
        <v>19</v>
      </c>
      <c r="J154" s="31"/>
      <c r="K154" s="31"/>
      <c r="L154" s="33"/>
      <c r="M154" s="28"/>
      <c r="N154" s="27"/>
      <c r="O154" s="28"/>
    </row>
    <row r="155" spans="1:15" ht="20.100000000000001" customHeight="1">
      <c r="A155" s="27" t="s">
        <v>88</v>
      </c>
      <c r="B155" s="31"/>
      <c r="C155" s="31"/>
      <c r="D155" s="31"/>
      <c r="E155" s="31"/>
      <c r="F155" s="31"/>
      <c r="G155" s="31"/>
      <c r="H155" s="38">
        <v>0.31</v>
      </c>
      <c r="I155" s="27" t="s">
        <v>19</v>
      </c>
      <c r="J155" s="31"/>
      <c r="K155" s="31"/>
      <c r="L155" s="33"/>
      <c r="M155" s="28"/>
      <c r="N155" s="27"/>
      <c r="O155" s="28"/>
    </row>
    <row r="156" spans="1:15" ht="20.100000000000001" customHeight="1">
      <c r="A156" s="27" t="s">
        <v>89</v>
      </c>
      <c r="B156" s="31"/>
      <c r="C156" s="31"/>
      <c r="D156" s="31"/>
      <c r="E156" s="31"/>
      <c r="F156" s="31"/>
      <c r="G156" s="31"/>
      <c r="H156" s="38">
        <v>0.31</v>
      </c>
      <c r="I156" s="27" t="s">
        <v>19</v>
      </c>
      <c r="J156" s="31"/>
      <c r="K156" s="31"/>
      <c r="L156" s="33"/>
      <c r="M156" s="28"/>
      <c r="N156" s="27"/>
      <c r="O156" s="28"/>
    </row>
    <row r="157" spans="1:15" ht="20.100000000000001" customHeight="1">
      <c r="A157" s="27" t="s">
        <v>90</v>
      </c>
      <c r="B157" s="31"/>
      <c r="C157" s="31"/>
      <c r="D157" s="31"/>
      <c r="E157" s="31"/>
      <c r="F157" s="31"/>
      <c r="G157" s="31"/>
      <c r="H157" s="38">
        <v>0.31</v>
      </c>
      <c r="I157" s="27" t="s">
        <v>19</v>
      </c>
      <c r="J157" s="31"/>
      <c r="K157" s="31"/>
      <c r="L157" s="33"/>
      <c r="M157" s="28"/>
      <c r="N157" s="27"/>
      <c r="O157" s="28"/>
    </row>
    <row r="158" spans="1:15" ht="20.100000000000001" customHeight="1">
      <c r="A158" s="27" t="s">
        <v>91</v>
      </c>
      <c r="B158" s="31"/>
      <c r="C158" s="31"/>
      <c r="D158" s="31"/>
      <c r="E158" s="31"/>
      <c r="F158" s="31"/>
      <c r="G158" s="31"/>
      <c r="H158" s="38">
        <v>0.31</v>
      </c>
      <c r="I158" s="27" t="s">
        <v>19</v>
      </c>
      <c r="J158" s="31"/>
      <c r="K158" s="31"/>
      <c r="L158" s="33"/>
      <c r="M158" s="28"/>
      <c r="N158" s="27"/>
      <c r="O158" s="28"/>
    </row>
    <row r="159" spans="1:15" ht="20.100000000000001" customHeight="1">
      <c r="A159" s="31"/>
      <c r="B159" s="31"/>
      <c r="C159" s="31"/>
      <c r="D159" s="31"/>
      <c r="E159" s="31"/>
      <c r="F159" s="31"/>
      <c r="G159" s="31"/>
      <c r="H159" s="38">
        <v>0.31</v>
      </c>
      <c r="I159" s="27" t="s">
        <v>19</v>
      </c>
      <c r="J159" s="31"/>
      <c r="K159" s="31"/>
      <c r="L159" s="33"/>
      <c r="M159" s="28"/>
      <c r="N159" s="27"/>
      <c r="O159" s="28"/>
    </row>
    <row r="160" spans="1:15" ht="20.100000000000001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3"/>
      <c r="M160" s="28"/>
      <c r="N160" s="27"/>
      <c r="O160" s="28"/>
    </row>
    <row r="161" spans="1:15" ht="20.100000000000001" customHeight="1">
      <c r="A161" s="2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3"/>
      <c r="M161" s="28"/>
      <c r="N161" s="27"/>
      <c r="O161" s="28"/>
    </row>
    <row r="162" spans="1:15" ht="20.100000000000001" customHeight="1">
      <c r="A162" s="27"/>
      <c r="B162" s="31"/>
      <c r="C162" s="31"/>
      <c r="D162" s="31"/>
      <c r="E162" s="31"/>
      <c r="F162" s="31"/>
      <c r="G162" s="31"/>
      <c r="H162" s="37"/>
      <c r="I162" s="27"/>
      <c r="J162" s="31"/>
      <c r="K162" s="31"/>
      <c r="L162" s="33"/>
      <c r="M162" s="28"/>
      <c r="N162" s="27"/>
      <c r="O162" s="28"/>
    </row>
    <row r="163" spans="1:15" ht="20.100000000000001" customHeight="1">
      <c r="A163" s="2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3"/>
      <c r="M163" s="28"/>
      <c r="N163" s="27"/>
      <c r="O163" s="28"/>
    </row>
    <row r="164" spans="1:15" ht="20.100000000000001" customHeight="1">
      <c r="A164" s="2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3"/>
      <c r="M164" s="28"/>
      <c r="N164" s="27"/>
      <c r="O164" s="28"/>
    </row>
    <row r="165" spans="1:15" ht="20.100000000000001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3"/>
      <c r="M165" s="28"/>
      <c r="N165" s="27"/>
      <c r="O165" s="28"/>
    </row>
    <row r="166" spans="1:15" ht="20.100000000000001" customHeight="1">
      <c r="A166" s="27" t="s">
        <v>94</v>
      </c>
      <c r="B166" s="31"/>
      <c r="C166" s="31"/>
      <c r="D166" s="31"/>
      <c r="E166" s="27"/>
      <c r="F166" s="31"/>
      <c r="G166" s="31"/>
      <c r="H166" s="31"/>
      <c r="I166" s="31"/>
      <c r="J166" s="31"/>
      <c r="K166" s="31"/>
      <c r="L166" s="33"/>
      <c r="M166" s="28"/>
      <c r="N166" s="27"/>
      <c r="O166" s="28"/>
    </row>
    <row r="167" spans="1:15" ht="20.100000000000001" customHeight="1">
      <c r="A167" s="31"/>
      <c r="B167" s="31"/>
      <c r="C167" s="31"/>
      <c r="D167" s="31"/>
      <c r="E167" s="27" t="s">
        <v>95</v>
      </c>
      <c r="F167" s="31"/>
      <c r="G167" s="31"/>
      <c r="H167" s="31"/>
      <c r="I167" s="31"/>
      <c r="J167" s="31"/>
      <c r="K167" s="31"/>
      <c r="L167" s="33"/>
      <c r="M167" s="28"/>
      <c r="N167" s="27"/>
      <c r="O167" s="28"/>
    </row>
    <row r="168" spans="1:15" ht="20.100000000000001" customHeight="1">
      <c r="A168" s="27"/>
      <c r="B168" s="31"/>
      <c r="C168" s="31"/>
      <c r="D168" s="27" t="s">
        <v>96</v>
      </c>
      <c r="E168" s="31"/>
      <c r="F168" s="31"/>
      <c r="G168" s="31"/>
      <c r="H168" s="31"/>
      <c r="I168" s="31"/>
      <c r="J168" s="31"/>
      <c r="K168" s="31"/>
      <c r="L168" s="33"/>
      <c r="M168" s="28"/>
      <c r="N168" s="27"/>
      <c r="O168" s="28"/>
    </row>
    <row r="169" spans="1:15" ht="20.10000000000000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6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7"/>
      <c r="G172" s="1"/>
      <c r="H172" s="1"/>
      <c r="I172" s="1"/>
      <c r="J172" s="1"/>
      <c r="K172" s="1"/>
      <c r="L172" s="1"/>
      <c r="M172" s="1"/>
      <c r="N172" s="1"/>
      <c r="O172" s="5"/>
    </row>
    <row r="173" spans="1:15" ht="20.100000000000001" customHeight="1">
      <c r="A173" s="2" t="s">
        <v>52</v>
      </c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 t="s">
        <v>53</v>
      </c>
    </row>
    <row r="174" spans="1:15" ht="20.100000000000001" customHeight="1">
      <c r="A174" s="2" t="s">
        <v>1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</row>
    <row r="175" spans="1:15" ht="20.100000000000001" customHeight="1">
      <c r="A175" s="2" t="s">
        <v>2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 thickBot="1">
      <c r="A176" s="2" t="str">
        <f>+A5</f>
        <v xml:space="preserve">           MARCH 2020 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>
      <c r="A177" s="17"/>
      <c r="B177" s="17"/>
      <c r="C177" s="17"/>
      <c r="D177" s="17"/>
      <c r="E177" s="17"/>
      <c r="F177" s="17"/>
      <c r="G177" s="17"/>
      <c r="H177" s="17"/>
      <c r="I177" s="18"/>
      <c r="J177" s="18"/>
      <c r="K177" s="18"/>
      <c r="L177" s="18"/>
      <c r="M177" s="18"/>
      <c r="N177" s="18"/>
      <c r="O177" s="18"/>
    </row>
    <row r="178" spans="1:15" ht="20.10000000000000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20.100000000000001" customHeight="1">
      <c r="A179" s="1"/>
      <c r="B179" s="1"/>
      <c r="C179" s="1"/>
      <c r="D179" s="1"/>
      <c r="E179" s="1"/>
      <c r="F179" s="8" t="s">
        <v>3</v>
      </c>
      <c r="G179" s="1"/>
      <c r="H179" s="8" t="s">
        <v>5</v>
      </c>
      <c r="I179" s="1"/>
      <c r="J179" s="8" t="s">
        <v>54</v>
      </c>
      <c r="K179" s="1"/>
      <c r="L179" s="1"/>
      <c r="M179" s="8" t="s">
        <v>55</v>
      </c>
      <c r="N179" s="5"/>
      <c r="O179" s="5"/>
    </row>
    <row r="180" spans="1:15" ht="20.100000000000001" customHeight="1">
      <c r="A180" s="1"/>
      <c r="B180" s="1"/>
      <c r="C180" s="1"/>
      <c r="D180" s="1"/>
      <c r="E180" s="1"/>
      <c r="F180" s="1"/>
      <c r="G180" s="1"/>
      <c r="H180" s="8" t="s">
        <v>56</v>
      </c>
      <c r="I180" s="1"/>
      <c r="J180" s="1"/>
      <c r="K180" s="1"/>
      <c r="L180" s="1"/>
      <c r="M180" s="1"/>
      <c r="N180" s="1"/>
      <c r="O180" s="1"/>
    </row>
    <row r="181" spans="1:15" ht="20.100000000000001" customHeight="1">
      <c r="A181" s="1"/>
      <c r="B181" s="1"/>
      <c r="C181" s="1"/>
      <c r="D181" s="1"/>
      <c r="E181" s="1"/>
      <c r="F181" s="8" t="s">
        <v>57</v>
      </c>
      <c r="G181" s="1"/>
      <c r="H181" s="8" t="s">
        <v>58</v>
      </c>
      <c r="I181" s="1"/>
      <c r="J181" s="19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22" t="s">
        <v>59</v>
      </c>
      <c r="G182" s="1"/>
      <c r="H182" s="22" t="s">
        <v>59</v>
      </c>
      <c r="I182" s="1"/>
      <c r="J182" s="22" t="s">
        <v>11</v>
      </c>
      <c r="K182" s="1"/>
      <c r="L182" s="1"/>
      <c r="M182" s="22" t="s">
        <v>12</v>
      </c>
      <c r="N182" s="1"/>
      <c r="O182" s="1"/>
    </row>
    <row r="183" spans="1:15" ht="20.100000000000001" customHeight="1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20.100000000000001" customHeight="1">
      <c r="A184" s="7" t="s">
        <v>60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 t="s">
        <v>14</v>
      </c>
      <c r="B186" s="1"/>
      <c r="C186" s="1"/>
      <c r="D186" s="1"/>
      <c r="E186" s="9"/>
      <c r="F186" s="9">
        <v>18.5</v>
      </c>
      <c r="G186" s="9"/>
      <c r="H186" s="20" t="s">
        <v>15</v>
      </c>
      <c r="I186" s="1"/>
      <c r="J186" s="20" t="s">
        <v>15</v>
      </c>
      <c r="K186" s="1"/>
      <c r="L186" s="1"/>
      <c r="M186" s="9">
        <f>SUM(F186:J186)</f>
        <v>18.5</v>
      </c>
      <c r="N186" s="1" t="s">
        <v>16</v>
      </c>
      <c r="O186" s="1"/>
    </row>
    <row r="187" spans="1:15" ht="20.10000000000000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20.100000000000001" customHeight="1">
      <c r="A188" s="1" t="s">
        <v>61</v>
      </c>
      <c r="B188" s="1"/>
      <c r="C188" s="1"/>
      <c r="D188" s="1"/>
      <c r="E188" s="11"/>
      <c r="F188" s="10">
        <v>0.28064</v>
      </c>
      <c r="G188" s="10"/>
      <c r="H188" s="10">
        <v>0.25919999999999999</v>
      </c>
      <c r="I188" s="10"/>
      <c r="J188" s="10">
        <v>0.22844</v>
      </c>
      <c r="K188" s="1"/>
      <c r="L188" s="1"/>
      <c r="M188" s="10">
        <f>SUM(F188:J188)</f>
        <v>0.76827999999999996</v>
      </c>
      <c r="N188" s="1" t="s">
        <v>19</v>
      </c>
      <c r="O188" s="1"/>
    </row>
    <row r="189" spans="1:15" ht="20.100000000000001" customHeight="1">
      <c r="A189" s="1"/>
      <c r="B189" s="1"/>
      <c r="C189" s="1"/>
      <c r="D189" s="1"/>
      <c r="E189" s="1"/>
      <c r="F189" s="10"/>
      <c r="G189" s="10"/>
      <c r="H189" s="1"/>
      <c r="I189" s="1"/>
      <c r="J189" s="10"/>
      <c r="K189" s="10"/>
      <c r="L189" s="1"/>
      <c r="M189" s="10"/>
      <c r="N189" s="10"/>
      <c r="O189" s="1"/>
    </row>
    <row r="190" spans="1:15" ht="20.100000000000001" customHeight="1">
      <c r="A190" s="1" t="s">
        <v>62</v>
      </c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9">
        <f>ROUND(M188*1.2667,2)</f>
        <v>0.97</v>
      </c>
      <c r="N190" s="1" t="s">
        <v>63</v>
      </c>
      <c r="O190" s="1"/>
    </row>
    <row r="191" spans="1:15" ht="20.10000000000000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0"/>
      <c r="L191" s="1"/>
      <c r="M191" s="1"/>
      <c r="N191" s="10"/>
      <c r="O191" s="1"/>
    </row>
    <row r="192" spans="1:15" ht="20.100000000000001" customHeight="1">
      <c r="A192" s="1" t="s">
        <v>64</v>
      </c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21">
        <v>1.7299999999999999E-2</v>
      </c>
      <c r="N192" s="1" t="s">
        <v>16</v>
      </c>
      <c r="O192" s="1"/>
    </row>
    <row r="193" spans="1:15" ht="20.10000000000000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7" t="s">
        <v>65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 t="s">
        <v>14</v>
      </c>
      <c r="B197" s="1"/>
      <c r="C197" s="1"/>
      <c r="D197" s="1"/>
      <c r="E197" s="9"/>
      <c r="F197" s="9">
        <v>18.5</v>
      </c>
      <c r="G197" s="1"/>
      <c r="H197" s="20" t="s">
        <v>15</v>
      </c>
      <c r="I197" s="1"/>
      <c r="J197" s="20" t="s">
        <v>15</v>
      </c>
      <c r="K197" s="1"/>
      <c r="L197" s="1"/>
      <c r="M197" s="9">
        <f>SUM(F197:J197)</f>
        <v>18.5</v>
      </c>
      <c r="N197" s="1" t="s">
        <v>16</v>
      </c>
      <c r="O197" s="1"/>
    </row>
    <row r="198" spans="1:15" ht="20.10000000000000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0"/>
      <c r="L198" s="1"/>
      <c r="M198" s="1"/>
      <c r="N198" s="10"/>
      <c r="O198" s="1"/>
    </row>
    <row r="199" spans="1:15" ht="20.100000000000001" customHeight="1">
      <c r="A199" s="1" t="s">
        <v>61</v>
      </c>
      <c r="B199" s="1"/>
      <c r="C199" s="1"/>
      <c r="D199" s="1"/>
      <c r="E199" s="11"/>
      <c r="F199" s="10">
        <v>5.9069999999999998E-2</v>
      </c>
      <c r="G199" s="10"/>
      <c r="H199" s="20" t="s">
        <v>15</v>
      </c>
      <c r="I199" s="1"/>
      <c r="J199" s="10">
        <f>J188</f>
        <v>0.22844</v>
      </c>
      <c r="K199" s="1"/>
      <c r="L199" s="1"/>
      <c r="M199" s="10">
        <f>SUM(F199:J199)</f>
        <v>0.28750999999999999</v>
      </c>
      <c r="N199" s="1" t="s">
        <v>19</v>
      </c>
      <c r="O199" s="1"/>
    </row>
    <row r="200" spans="1:15" ht="20.100000000000001" customHeight="1">
      <c r="A200" s="1"/>
      <c r="B200" s="1"/>
      <c r="C200" s="1"/>
      <c r="D200" s="1"/>
      <c r="E200" s="10"/>
      <c r="F200" s="10"/>
      <c r="G200" s="10"/>
      <c r="H200" s="1"/>
      <c r="I200" s="1"/>
      <c r="J200" s="10"/>
      <c r="K200" s="1"/>
      <c r="L200" s="1"/>
      <c r="M200" s="10"/>
      <c r="N200" s="1"/>
      <c r="O200" s="10"/>
    </row>
    <row r="201" spans="1:15" ht="20.100000000000001" customHeight="1">
      <c r="A201" s="1" t="s">
        <v>62</v>
      </c>
      <c r="B201" s="1"/>
      <c r="C201" s="1"/>
      <c r="D201" s="1"/>
      <c r="E201" s="1"/>
      <c r="F201" s="10"/>
      <c r="G201" s="10"/>
      <c r="H201" s="1"/>
      <c r="I201" s="1"/>
      <c r="J201" s="10"/>
      <c r="K201" s="10"/>
      <c r="L201" s="1"/>
      <c r="M201" s="9">
        <f>ROUND(M199*1.2667,2)</f>
        <v>0.36</v>
      </c>
      <c r="N201" s="1" t="s">
        <v>63</v>
      </c>
      <c r="O201" s="1"/>
    </row>
    <row r="202" spans="1:15" ht="20.10000000000000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7" t="s">
        <v>66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 t="s">
        <v>14</v>
      </c>
      <c r="B207" s="1"/>
      <c r="C207" s="1"/>
      <c r="D207" s="1"/>
      <c r="E207" s="9"/>
      <c r="F207" s="9">
        <v>305.27</v>
      </c>
      <c r="G207" s="1"/>
      <c r="H207" s="20" t="s">
        <v>15</v>
      </c>
      <c r="I207" s="1"/>
      <c r="J207" s="20" t="s">
        <v>15</v>
      </c>
      <c r="K207" s="1"/>
      <c r="L207" s="1"/>
      <c r="M207" s="9">
        <f>SUM(F207:J207)</f>
        <v>305.27</v>
      </c>
      <c r="N207" s="1" t="s">
        <v>16</v>
      </c>
      <c r="O207" s="1"/>
    </row>
    <row r="208" spans="1:15" ht="20.10000000000000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8" ht="20.100000000000001" customHeight="1">
      <c r="A209" s="1" t="s">
        <v>67</v>
      </c>
      <c r="B209" s="1"/>
      <c r="C209" s="1"/>
      <c r="D209" s="1"/>
      <c r="E209" s="1"/>
      <c r="F209" s="10">
        <v>5.9740000000000001E-2</v>
      </c>
      <c r="G209" s="1"/>
      <c r="H209" s="10">
        <f>+H188</f>
        <v>0.25919999999999999</v>
      </c>
      <c r="I209" s="1"/>
      <c r="J209" s="10">
        <f>ROUND(((((J100)/365)*12)+J102),5)</f>
        <v>4.7469999999999998E-2</v>
      </c>
      <c r="K209" s="1"/>
      <c r="L209" s="1"/>
      <c r="M209" s="10">
        <f>SUM(F209:J209)</f>
        <v>0.36641000000000001</v>
      </c>
      <c r="N209" s="1" t="s">
        <v>19</v>
      </c>
      <c r="O209" s="1"/>
      <c r="R209" s="10"/>
    </row>
    <row r="210" spans="1:18" ht="20.10000000000000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8" ht="20.100000000000001" customHeight="1">
      <c r="A211" s="1" t="s">
        <v>61</v>
      </c>
      <c r="B211" s="1"/>
      <c r="C211" s="1"/>
      <c r="D211" s="1"/>
      <c r="E211" s="11"/>
      <c r="F211" s="1"/>
      <c r="G211" s="10"/>
      <c r="H211" s="1"/>
      <c r="I211" s="1"/>
      <c r="J211" s="10">
        <f>+J106</f>
        <v>0.18096999999999999</v>
      </c>
      <c r="K211" s="1"/>
      <c r="L211" s="1"/>
      <c r="M211" s="10">
        <f>(J211)</f>
        <v>0.18096999999999999</v>
      </c>
      <c r="N211" s="1" t="s">
        <v>19</v>
      </c>
      <c r="O211" s="1"/>
    </row>
    <row r="212" spans="1:18" ht="20.100000000000001" customHeight="1">
      <c r="A212" s="1"/>
      <c r="B212" s="1"/>
      <c r="C212" s="1"/>
      <c r="D212" s="1"/>
      <c r="E212" s="1"/>
      <c r="F212" s="10"/>
      <c r="G212" s="10"/>
      <c r="H212" s="1"/>
      <c r="I212" s="1"/>
      <c r="J212" s="10"/>
      <c r="K212" s="10"/>
      <c r="L212" s="1"/>
      <c r="M212" s="10"/>
      <c r="N212" s="10"/>
      <c r="O212" s="1"/>
    </row>
    <row r="213" spans="1:18" ht="20.100000000000001" customHeight="1">
      <c r="A213" s="1" t="s">
        <v>68</v>
      </c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9">
        <f>ROUND((M209+M211)*1.2667,2)</f>
        <v>0.69</v>
      </c>
      <c r="N213" s="1" t="s">
        <v>63</v>
      </c>
      <c r="O213" s="1"/>
    </row>
    <row r="214" spans="1:18" ht="20.10000000000000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0"/>
      <c r="L214" s="1"/>
      <c r="M214" s="1"/>
      <c r="N214" s="10"/>
      <c r="O214" s="1"/>
    </row>
    <row r="215" spans="1:18" ht="20.100000000000001" customHeight="1">
      <c r="A215" s="1" t="s">
        <v>64</v>
      </c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21">
        <v>1.7299999999999999E-2</v>
      </c>
      <c r="N215" s="1" t="s">
        <v>16</v>
      </c>
      <c r="O215" s="1"/>
    </row>
    <row r="216" spans="1:18" ht="20.10000000000000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7" t="s">
        <v>69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 t="s">
        <v>14</v>
      </c>
      <c r="B220" s="1"/>
      <c r="C220" s="1"/>
      <c r="D220" s="1"/>
      <c r="E220" s="9"/>
      <c r="F220" s="9">
        <f>F207</f>
        <v>305.27</v>
      </c>
      <c r="G220" s="1"/>
      <c r="H220" s="20" t="s">
        <v>15</v>
      </c>
      <c r="I220" s="1"/>
      <c r="J220" s="20" t="s">
        <v>15</v>
      </c>
      <c r="K220" s="1"/>
      <c r="L220" s="1"/>
      <c r="M220" s="9">
        <f>SUM(F220:J220)</f>
        <v>305.27</v>
      </c>
      <c r="N220" s="1" t="s">
        <v>16</v>
      </c>
      <c r="O220" s="1"/>
    </row>
    <row r="221" spans="1:18" ht="20.10000000000000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0"/>
      <c r="L221" s="1"/>
      <c r="M221" s="1"/>
      <c r="N221" s="10"/>
      <c r="O221" s="1"/>
    </row>
    <row r="222" spans="1:18" ht="20.100000000000001" customHeight="1">
      <c r="A222" s="1" t="s">
        <v>67</v>
      </c>
      <c r="B222" s="1"/>
      <c r="C222" s="1"/>
      <c r="D222" s="1"/>
      <c r="E222" s="1"/>
      <c r="F222" s="10">
        <f>+F209</f>
        <v>5.9740000000000001E-2</v>
      </c>
      <c r="G222" s="1"/>
      <c r="H222" s="20" t="s">
        <v>15</v>
      </c>
      <c r="I222" s="1"/>
      <c r="J222" s="10">
        <f>(J209)</f>
        <v>4.7469999999999998E-2</v>
      </c>
      <c r="K222" s="10"/>
      <c r="L222" s="1"/>
      <c r="M222" s="10">
        <f>(F222+J222)</f>
        <v>0.10721</v>
      </c>
      <c r="N222" s="1" t="s">
        <v>19</v>
      </c>
      <c r="O222" s="1"/>
    </row>
    <row r="223" spans="1:18" ht="20.10000000000000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0"/>
      <c r="L223" s="1"/>
      <c r="M223" s="1"/>
      <c r="N223" s="10"/>
      <c r="O223" s="1"/>
    </row>
    <row r="224" spans="1:18" ht="20.100000000000001" customHeight="1">
      <c r="A224" s="1" t="s">
        <v>61</v>
      </c>
      <c r="B224" s="1"/>
      <c r="C224" s="1"/>
      <c r="D224" s="1"/>
      <c r="E224" s="11"/>
      <c r="F224" s="10"/>
      <c r="G224" s="10"/>
      <c r="H224" s="20" t="s">
        <v>15</v>
      </c>
      <c r="I224" s="1"/>
      <c r="J224" s="10">
        <f>J211</f>
        <v>0.18096999999999999</v>
      </c>
      <c r="K224" s="1"/>
      <c r="L224" s="1"/>
      <c r="M224" s="10">
        <f>SUM(F224:J224)</f>
        <v>0.18096999999999999</v>
      </c>
      <c r="N224" s="1" t="s">
        <v>19</v>
      </c>
      <c r="O224" s="1"/>
    </row>
    <row r="225" spans="1:15" ht="20.100000000000001" customHeight="1">
      <c r="A225" s="1"/>
      <c r="B225" s="1"/>
      <c r="C225" s="1"/>
      <c r="D225" s="1"/>
      <c r="E225" s="10"/>
      <c r="F225" s="10"/>
      <c r="G225" s="10"/>
      <c r="H225" s="1"/>
      <c r="I225" s="1"/>
      <c r="J225" s="10"/>
      <c r="K225" s="1"/>
      <c r="L225" s="1"/>
      <c r="M225" s="10"/>
      <c r="N225" s="1"/>
      <c r="O225" s="10"/>
    </row>
    <row r="226" spans="1:15" ht="20.100000000000001" customHeight="1">
      <c r="A226" s="1" t="s">
        <v>68</v>
      </c>
      <c r="B226" s="1"/>
      <c r="C226" s="1"/>
      <c r="D226" s="1"/>
      <c r="E226" s="1"/>
      <c r="F226" s="10"/>
      <c r="G226" s="10"/>
      <c r="H226" s="1"/>
      <c r="I226" s="1"/>
      <c r="J226" s="10"/>
      <c r="K226" s="10"/>
      <c r="L226" s="1"/>
      <c r="M226" s="9">
        <f>ROUND((M222+M224)*1.2667,2)</f>
        <v>0.37</v>
      </c>
      <c r="N226" s="1" t="s">
        <v>63</v>
      </c>
      <c r="O226" s="1"/>
    </row>
    <row r="227" spans="1:15" ht="20.10000000000000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 t="s">
        <v>70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23" t="s">
        <v>71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3" t="s">
        <v>72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3" t="s">
        <v>73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3"/>
      <c r="B237" s="1"/>
      <c r="C237" s="1"/>
      <c r="D237" s="1"/>
      <c r="E237" s="1"/>
      <c r="F237" s="1" t="str">
        <f>+F126</f>
        <v>This Filing Effective for the Billing Month of March 2020</v>
      </c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4" t="str">
        <f>+A127</f>
        <v>Filed 02-03-20</v>
      </c>
      <c r="B238" s="1"/>
      <c r="C238" s="1"/>
      <c r="D238" s="1"/>
      <c r="E238" s="1"/>
      <c r="F238" s="1" t="str">
        <f>+F127</f>
        <v>Superseding Filing Effective With the Billing Month of December 2019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4" spans="1:15" ht="20.100000000000001" customHeight="1">
      <c r="A244" s="1"/>
      <c r="B244" s="1"/>
      <c r="C244" s="1"/>
      <c r="D244" s="1"/>
      <c r="E244" s="1"/>
      <c r="F244" s="16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20.100000000000001" customHeight="1">
      <c r="A245" s="1"/>
      <c r="B245" s="1"/>
      <c r="C245" s="1"/>
      <c r="D245" s="1"/>
      <c r="E245" s="1"/>
      <c r="F245" s="7"/>
      <c r="G245" s="1"/>
      <c r="H245" s="1"/>
      <c r="I245" s="1"/>
      <c r="J245" s="1"/>
      <c r="K245" s="1"/>
      <c r="L245" s="1"/>
      <c r="M245" s="1"/>
      <c r="N245" s="1"/>
      <c r="O245" s="5" t="s">
        <v>74</v>
      </c>
    </row>
    <row r="246" spans="1:15" ht="20.100000000000001" customHeight="1">
      <c r="A246" s="2" t="s">
        <v>38</v>
      </c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</row>
    <row r="247" spans="1:15" ht="20.100000000000001" customHeight="1">
      <c r="A247" s="2" t="s">
        <v>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2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 thickBot="1">
      <c r="A249" s="2" t="str">
        <f>+A5</f>
        <v xml:space="preserve">           MARCH 2020 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>
      <c r="A250" s="17"/>
      <c r="B250" s="17"/>
      <c r="C250" s="17"/>
      <c r="D250" s="17"/>
      <c r="E250" s="17"/>
      <c r="F250" s="17"/>
      <c r="G250" s="17"/>
      <c r="H250" s="17"/>
      <c r="I250" s="18"/>
      <c r="J250" s="18"/>
      <c r="K250" s="18"/>
      <c r="L250" s="18"/>
      <c r="M250" s="18"/>
      <c r="N250" s="18"/>
      <c r="O250" s="18"/>
    </row>
    <row r="251" spans="1:15" ht="20.10000000000000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20.100000000000001" customHeight="1">
      <c r="A252" s="1"/>
      <c r="B252" s="1"/>
      <c r="C252" s="1"/>
      <c r="D252" s="1"/>
      <c r="E252" s="1"/>
      <c r="F252" s="8" t="s">
        <v>3</v>
      </c>
      <c r="G252" s="1"/>
      <c r="H252" s="1"/>
      <c r="I252" s="1"/>
      <c r="J252" s="8" t="s">
        <v>5</v>
      </c>
      <c r="K252" s="1"/>
      <c r="L252" s="1"/>
      <c r="M252" s="8" t="s">
        <v>6</v>
      </c>
      <c r="N252" s="5"/>
      <c r="O252" s="5"/>
    </row>
    <row r="253" spans="1:15" ht="20.100000000000001" customHeight="1">
      <c r="A253" s="1"/>
      <c r="B253" s="1"/>
      <c r="C253" s="1"/>
      <c r="D253" s="1"/>
      <c r="E253" s="1"/>
      <c r="F253" s="8" t="s">
        <v>7</v>
      </c>
      <c r="G253" s="1"/>
      <c r="H253" s="1"/>
      <c r="I253" s="1"/>
      <c r="J253" s="8" t="s">
        <v>40</v>
      </c>
      <c r="K253" s="1"/>
      <c r="L253" s="1"/>
      <c r="M253" s="8" t="s">
        <v>12</v>
      </c>
      <c r="N253" s="1"/>
      <c r="O253" s="1"/>
    </row>
    <row r="254" spans="1:15" ht="20.100000000000001" customHeight="1">
      <c r="A254" s="1"/>
      <c r="B254" s="1"/>
      <c r="C254" s="1"/>
      <c r="D254" s="1"/>
      <c r="E254" s="1"/>
      <c r="F254" s="1"/>
      <c r="G254" s="1"/>
      <c r="H254" s="1"/>
      <c r="I254" s="1"/>
      <c r="J254" s="19"/>
      <c r="K254" s="1"/>
      <c r="L254" s="1"/>
      <c r="M254" s="1"/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9"/>
      <c r="G255" s="1"/>
      <c r="H255" s="19"/>
      <c r="I255" s="1"/>
      <c r="J255" s="19"/>
      <c r="K255" s="1"/>
      <c r="L255" s="1"/>
      <c r="M255" s="19"/>
      <c r="N255" s="1"/>
      <c r="O255" s="1"/>
    </row>
    <row r="256" spans="1:15" ht="20.100000000000001" customHeight="1">
      <c r="A256" s="7" t="s">
        <v>75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20.100000000000001" customHeight="1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1" t="s">
        <v>14</v>
      </c>
      <c r="B258" s="1"/>
      <c r="C258" s="1"/>
      <c r="D258" s="1"/>
      <c r="E258" s="1"/>
      <c r="F258" s="9">
        <v>2276.5700000000002</v>
      </c>
      <c r="G258" s="1"/>
      <c r="H258" s="1"/>
      <c r="I258" s="1"/>
      <c r="J258" s="8" t="s">
        <v>15</v>
      </c>
      <c r="K258" s="1"/>
      <c r="L258" s="1"/>
      <c r="M258" s="9">
        <f>SUM(F258:J258)</f>
        <v>2276.5700000000002</v>
      </c>
      <c r="N258" s="1"/>
      <c r="O258" s="1" t="s">
        <v>16</v>
      </c>
    </row>
    <row r="259" spans="1:15" ht="20.100000000000001" customHeight="1">
      <c r="A259" s="1"/>
      <c r="B259" s="1"/>
      <c r="C259" s="1"/>
      <c r="D259" s="1"/>
      <c r="E259" s="9"/>
      <c r="F259" s="9"/>
      <c r="G259" s="1"/>
      <c r="H259" s="10"/>
      <c r="I259" s="1"/>
      <c r="J259" s="10"/>
      <c r="K259" s="1"/>
      <c r="L259" s="1"/>
      <c r="M259" s="9"/>
      <c r="N259" s="1"/>
      <c r="O259" s="1"/>
    </row>
    <row r="260" spans="1:15" ht="20.100000000000001" customHeight="1">
      <c r="A260" s="1" t="s">
        <v>42</v>
      </c>
      <c r="B260" s="1"/>
      <c r="C260" s="1"/>
      <c r="D260" s="1"/>
      <c r="E260" s="1"/>
      <c r="F260" s="8" t="s">
        <v>15</v>
      </c>
      <c r="G260" s="1"/>
      <c r="H260" s="1"/>
      <c r="I260" s="1"/>
      <c r="J260" s="10">
        <v>0.16505</v>
      </c>
      <c r="K260" s="1"/>
      <c r="L260" s="1"/>
      <c r="M260" s="10">
        <f>SUM(F260:J260)</f>
        <v>0.16505</v>
      </c>
      <c r="N260" s="1"/>
      <c r="O260" s="1" t="s">
        <v>19</v>
      </c>
    </row>
    <row r="261" spans="1:15" ht="20.100000000000001" customHeight="1">
      <c r="A261" s="1"/>
      <c r="B261" s="1"/>
      <c r="C261" s="1"/>
      <c r="D261" s="1"/>
      <c r="E261" s="11"/>
      <c r="F261" s="10"/>
      <c r="G261" s="10"/>
      <c r="H261" s="11"/>
      <c r="I261" s="1"/>
      <c r="J261" s="10"/>
      <c r="K261" s="1"/>
      <c r="L261" s="1"/>
      <c r="M261" s="10"/>
      <c r="N261" s="1"/>
      <c r="O261" s="1"/>
    </row>
    <row r="262" spans="1:15" ht="20.100000000000001" customHeight="1">
      <c r="A262" s="1" t="s">
        <v>44</v>
      </c>
      <c r="B262" s="1"/>
      <c r="C262" s="1"/>
      <c r="D262" s="1"/>
      <c r="E262" s="1"/>
      <c r="F262" s="10">
        <v>3.1980000000000001E-2</v>
      </c>
      <c r="G262" s="1"/>
      <c r="H262" s="1"/>
      <c r="I262" s="1"/>
      <c r="J262" s="8" t="s">
        <v>15</v>
      </c>
      <c r="K262" s="10"/>
      <c r="L262" s="1"/>
      <c r="M262" s="10">
        <f>SUM(F262:J262)</f>
        <v>3.1980000000000001E-2</v>
      </c>
      <c r="N262" s="10"/>
      <c r="O262" s="1" t="s">
        <v>19</v>
      </c>
    </row>
    <row r="263" spans="1:15" ht="20.10000000000000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0"/>
      <c r="L263" s="1"/>
      <c r="M263" s="21"/>
      <c r="N263" s="1"/>
      <c r="O263" s="1"/>
    </row>
    <row r="264" spans="1:15" ht="20.100000000000001" customHeight="1">
      <c r="A264" s="1" t="s">
        <v>45</v>
      </c>
      <c r="B264" s="1"/>
      <c r="C264" s="1"/>
      <c r="D264" s="1"/>
      <c r="E264" s="1"/>
      <c r="F264" s="8" t="s">
        <v>15</v>
      </c>
      <c r="G264" s="1"/>
      <c r="H264" s="1"/>
      <c r="I264" s="1"/>
      <c r="J264" s="10">
        <f>+J224</f>
        <v>0.18096999999999999</v>
      </c>
      <c r="K264" s="1"/>
      <c r="L264" s="1"/>
      <c r="M264" s="10">
        <f>SUM(F264:J264)</f>
        <v>0.18096999999999999</v>
      </c>
      <c r="N264" s="1"/>
      <c r="O264" s="1" t="s">
        <v>19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20.100000000000001" customHeight="1">
      <c r="A266" s="1"/>
      <c r="B266" s="1"/>
      <c r="C266" s="1"/>
      <c r="D266" s="1"/>
      <c r="E266" s="1"/>
      <c r="F266" s="8"/>
      <c r="G266" s="1"/>
      <c r="H266" s="1"/>
      <c r="I266" s="1"/>
      <c r="J266" s="9"/>
      <c r="K266" s="1"/>
      <c r="L266" s="1"/>
      <c r="M266" s="9"/>
      <c r="N266" s="1"/>
      <c r="O266" s="1"/>
    </row>
    <row r="267" spans="1:15" ht="20.100000000000001" customHeight="1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9"/>
      <c r="F268" s="9"/>
      <c r="G268" s="1"/>
      <c r="H268" s="10"/>
      <c r="I268" s="1"/>
      <c r="J268" s="10"/>
      <c r="K268" s="1"/>
      <c r="L268" s="1"/>
      <c r="M268" s="9"/>
      <c r="N268" s="1"/>
      <c r="O268" s="1"/>
    </row>
    <row r="269" spans="1:15" ht="20.100000000000001" customHeight="1">
      <c r="A269" s="1"/>
      <c r="B269" s="1"/>
      <c r="C269" s="1"/>
      <c r="D269" s="1"/>
      <c r="E269" s="1"/>
      <c r="F269" s="9"/>
      <c r="G269" s="1"/>
      <c r="H269" s="1"/>
      <c r="I269" s="1"/>
      <c r="J269" s="8"/>
      <c r="K269" s="10"/>
      <c r="L269" s="1"/>
      <c r="M269" s="9"/>
      <c r="N269" s="10"/>
      <c r="O269" s="1"/>
    </row>
    <row r="270" spans="1:15" ht="20.100000000000001" customHeight="1">
      <c r="A270" s="1"/>
      <c r="B270" s="1"/>
      <c r="C270" s="1"/>
      <c r="D270" s="1"/>
      <c r="E270" s="11"/>
      <c r="F270" s="10"/>
      <c r="G270" s="10"/>
      <c r="H270" s="10"/>
      <c r="I270" s="1"/>
      <c r="J270" s="10"/>
      <c r="K270" s="1"/>
      <c r="L270" s="1"/>
      <c r="M270" s="10"/>
      <c r="N270" s="1"/>
      <c r="O270" s="1"/>
    </row>
    <row r="271" spans="1:15" ht="20.100000000000001" customHeight="1">
      <c r="A271" s="1"/>
      <c r="B271" s="1"/>
      <c r="C271" s="1"/>
      <c r="D271" s="1"/>
      <c r="E271" s="10"/>
      <c r="F271" s="10"/>
      <c r="G271" s="10"/>
      <c r="H271" s="1"/>
      <c r="I271" s="1"/>
      <c r="J271" s="10"/>
      <c r="K271" s="1"/>
      <c r="L271" s="1"/>
      <c r="M271" s="10"/>
      <c r="N271" s="1"/>
      <c r="O271" s="10"/>
    </row>
    <row r="272" spans="1:15" ht="20.100000000000001" customHeight="1">
      <c r="A272" s="1"/>
      <c r="B272" s="1"/>
      <c r="C272" s="1"/>
      <c r="D272" s="1"/>
      <c r="E272" s="1"/>
      <c r="F272" s="10"/>
      <c r="G272" s="10"/>
      <c r="H272" s="1"/>
      <c r="I272" s="1"/>
      <c r="J272" s="10"/>
      <c r="K272" s="10"/>
      <c r="L272" s="1"/>
      <c r="M272" s="10"/>
      <c r="N272" s="1"/>
      <c r="O272" s="1"/>
    </row>
    <row r="273" spans="1:15" ht="20.100000000000001" customHeight="1">
      <c r="A273" s="1"/>
      <c r="B273" s="1"/>
      <c r="C273" s="1"/>
      <c r="D273" s="1"/>
      <c r="E273" s="1"/>
      <c r="F273" s="8"/>
      <c r="G273" s="1"/>
      <c r="H273" s="1"/>
      <c r="I273" s="1"/>
      <c r="J273" s="10"/>
      <c r="K273" s="1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 t="str">
        <f>+F237</f>
        <v>This Filing Effective for the Billing Month of March 2020</v>
      </c>
      <c r="G276" s="1"/>
      <c r="H276" s="1"/>
      <c r="I276" s="1"/>
      <c r="J276" s="8"/>
      <c r="K276" s="1"/>
      <c r="L276" s="1"/>
      <c r="M276" s="10"/>
      <c r="N276" s="1"/>
      <c r="O276" s="1"/>
    </row>
    <row r="277" spans="1:15" ht="20.100000000000001" customHeight="1">
      <c r="A277" s="1" t="str">
        <f>+A238</f>
        <v>Filed 02-03-20</v>
      </c>
      <c r="B277" s="1"/>
      <c r="C277" s="1"/>
      <c r="D277" s="1"/>
      <c r="E277" s="1"/>
      <c r="F277" s="10" t="str">
        <f>+F238</f>
        <v>Superseding Filing Effective With the Billing Month of December 2019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/>
      <c r="B278" s="1"/>
      <c r="C278" s="1"/>
      <c r="D278" s="1"/>
      <c r="E278" s="1"/>
      <c r="F278" s="10"/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27"/>
      <c r="B280" s="27"/>
      <c r="C280" s="27"/>
      <c r="D280" s="27"/>
      <c r="E280" s="27"/>
      <c r="F280" s="25" t="s">
        <v>38</v>
      </c>
      <c r="G280" s="27"/>
      <c r="H280" s="27"/>
      <c r="I280" s="27"/>
      <c r="J280" s="35"/>
      <c r="K280" s="27"/>
      <c r="L280" s="27"/>
      <c r="M280" s="38"/>
      <c r="N280" s="27"/>
      <c r="O280" s="26" t="s">
        <v>97</v>
      </c>
    </row>
    <row r="281" spans="1:15" ht="20.100000000000001" customHeight="1">
      <c r="A281" s="27"/>
      <c r="B281" s="27"/>
      <c r="C281" s="27"/>
      <c r="D281" s="27"/>
      <c r="E281" s="27"/>
      <c r="F281" s="25" t="s">
        <v>1</v>
      </c>
      <c r="G281" s="27"/>
      <c r="H281" s="27"/>
      <c r="I281" s="27"/>
      <c r="J281" s="35"/>
      <c r="K281" s="27"/>
      <c r="L281" s="27"/>
      <c r="M281" s="38"/>
      <c r="N281" s="27"/>
      <c r="O281" s="27"/>
    </row>
    <row r="282" spans="1:15">
      <c r="A282" s="27"/>
      <c r="B282" s="27"/>
      <c r="C282" s="27"/>
      <c r="D282" s="27"/>
      <c r="E282" s="27"/>
      <c r="F282" s="25" t="s">
        <v>2</v>
      </c>
      <c r="G282" s="27"/>
      <c r="H282" s="27"/>
      <c r="I282" s="27"/>
      <c r="J282" s="35"/>
      <c r="K282" s="27"/>
      <c r="L282" s="27"/>
      <c r="M282" s="38"/>
      <c r="N282" s="27"/>
      <c r="O282" s="27"/>
    </row>
    <row r="283" spans="1:15">
      <c r="A283" s="27"/>
      <c r="B283" s="27"/>
      <c r="C283" s="27"/>
      <c r="D283" s="27"/>
      <c r="E283" s="27"/>
      <c r="F283" s="34" t="s">
        <v>131</v>
      </c>
      <c r="G283" s="27"/>
      <c r="H283" s="27"/>
      <c r="I283" s="27"/>
      <c r="J283" s="35"/>
      <c r="K283" s="27"/>
      <c r="L283" s="27"/>
      <c r="M283" s="38"/>
      <c r="N283" s="27"/>
      <c r="O283" s="27"/>
    </row>
    <row r="284" spans="1:15">
      <c r="A284" s="33"/>
      <c r="B284" s="27"/>
      <c r="C284" s="27"/>
      <c r="D284" s="27"/>
      <c r="E284" s="27"/>
      <c r="F284" s="38"/>
      <c r="G284" s="27"/>
      <c r="H284" s="27"/>
      <c r="I284" s="27"/>
      <c r="J284" s="35"/>
      <c r="K284" s="27"/>
      <c r="L284" s="27"/>
      <c r="M284" s="38"/>
      <c r="N284" s="27"/>
      <c r="O284" s="27"/>
    </row>
    <row r="285" spans="1:15" ht="21" thickBo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40"/>
      <c r="L285" s="40"/>
      <c r="M285" s="41"/>
      <c r="N285" s="40"/>
      <c r="O285" s="40"/>
    </row>
    <row r="286" spans="1:15" ht="21" thickTop="1">
      <c r="A286" s="25"/>
      <c r="B286" s="33"/>
      <c r="C286" s="33"/>
      <c r="D286" s="33"/>
      <c r="E286" s="33"/>
      <c r="F286" s="33"/>
      <c r="G286" s="33"/>
      <c r="H286" s="33"/>
      <c r="I286" s="33"/>
      <c r="J286" s="33"/>
      <c r="K286" s="28"/>
      <c r="L286" s="42"/>
      <c r="M286" s="42"/>
      <c r="N286" s="28"/>
      <c r="O286" s="28"/>
    </row>
    <row r="287" spans="1:15">
      <c r="A287" s="25"/>
      <c r="B287" s="33"/>
      <c r="C287" s="33"/>
      <c r="D287" s="33"/>
      <c r="E287" s="33"/>
      <c r="F287" s="25"/>
      <c r="G287" s="33"/>
      <c r="H287" s="33"/>
      <c r="I287" s="33"/>
      <c r="J287" s="33"/>
      <c r="K287" s="28"/>
      <c r="L287" s="42"/>
      <c r="M287" s="42"/>
      <c r="N287" s="28"/>
      <c r="O287" s="28"/>
    </row>
    <row r="288" spans="1:15">
      <c r="A288" s="25"/>
      <c r="B288" s="33"/>
      <c r="C288" s="33"/>
      <c r="D288" s="33"/>
      <c r="E288" s="33"/>
      <c r="F288" s="25"/>
      <c r="G288" s="33"/>
      <c r="H288" s="33"/>
      <c r="I288" s="33"/>
      <c r="J288" s="33"/>
      <c r="K288" s="28"/>
      <c r="L288" s="42"/>
      <c r="M288" s="42"/>
      <c r="N288" s="28"/>
      <c r="O288" s="28"/>
    </row>
    <row r="289" spans="1:15">
      <c r="A289" s="25"/>
      <c r="B289" s="33"/>
      <c r="C289" s="33"/>
      <c r="D289" s="33"/>
      <c r="E289" s="33"/>
      <c r="F289" s="25"/>
      <c r="G289" s="33"/>
      <c r="H289" s="33"/>
      <c r="I289" s="33"/>
      <c r="J289" s="33"/>
      <c r="K289" s="28"/>
      <c r="L289" s="42"/>
      <c r="M289" s="42"/>
      <c r="N289" s="28"/>
      <c r="O289" s="28"/>
    </row>
    <row r="290" spans="1:15">
      <c r="A290" s="33"/>
      <c r="B290" s="33"/>
      <c r="C290" s="33"/>
      <c r="D290" s="33"/>
      <c r="E290" s="33"/>
      <c r="F290" s="25"/>
      <c r="G290" s="33"/>
      <c r="H290" s="33"/>
      <c r="I290" s="33"/>
      <c r="J290" s="33"/>
      <c r="K290" s="28"/>
      <c r="L290" s="42"/>
      <c r="M290" s="42"/>
      <c r="N290" s="28"/>
      <c r="O290" s="28"/>
    </row>
    <row r="291" spans="1:15">
      <c r="A291" s="33"/>
      <c r="B291" s="33"/>
      <c r="C291" s="33"/>
      <c r="D291" s="33"/>
      <c r="E291" s="33"/>
      <c r="F291" s="35"/>
      <c r="G291" s="27"/>
      <c r="H291" s="27"/>
      <c r="I291" s="27"/>
      <c r="J291" s="35"/>
      <c r="K291" s="27"/>
      <c r="L291" s="27"/>
      <c r="M291" s="35"/>
      <c r="N291" s="28"/>
      <c r="O291" s="28"/>
    </row>
    <row r="292" spans="1:15">
      <c r="A292" s="33"/>
      <c r="B292" s="33"/>
      <c r="C292" s="33"/>
      <c r="D292" s="33"/>
      <c r="E292" s="33"/>
      <c r="F292" s="35"/>
      <c r="G292" s="27"/>
      <c r="H292" s="27"/>
      <c r="I292" s="27"/>
      <c r="J292" s="35"/>
      <c r="K292" s="27"/>
      <c r="L292" s="27"/>
      <c r="M292" s="35" t="s">
        <v>12</v>
      </c>
      <c r="N292" s="28"/>
      <c r="O292" s="28"/>
    </row>
    <row r="293" spans="1:15">
      <c r="A293" s="33"/>
      <c r="B293" s="33"/>
      <c r="C293" s="33"/>
      <c r="D293" s="33"/>
      <c r="E293" s="33"/>
      <c r="F293" s="43"/>
      <c r="G293" s="33"/>
      <c r="H293" s="33"/>
      <c r="I293" s="33"/>
      <c r="J293" s="33"/>
      <c r="K293" s="28"/>
      <c r="L293" s="28"/>
      <c r="M293" s="43"/>
      <c r="N293" s="28"/>
      <c r="O293" s="28"/>
    </row>
    <row r="294" spans="1:15">
      <c r="A294" s="27" t="s">
        <v>98</v>
      </c>
      <c r="B294" s="33"/>
      <c r="C294" s="33"/>
      <c r="D294" s="33"/>
      <c r="E294" s="33"/>
      <c r="F294" s="33"/>
      <c r="G294" s="33"/>
      <c r="H294" s="33"/>
      <c r="I294" s="33"/>
      <c r="J294" s="33"/>
      <c r="K294" s="28"/>
      <c r="L294" s="44"/>
      <c r="M294" s="44"/>
      <c r="N294" s="28"/>
      <c r="O294" s="28"/>
    </row>
    <row r="295" spans="1:15">
      <c r="A295" s="27"/>
      <c r="B295" s="33"/>
      <c r="C295" s="33"/>
      <c r="D295" s="33"/>
      <c r="E295" s="33"/>
      <c r="F295" s="45"/>
      <c r="G295" s="33"/>
      <c r="H295" s="28"/>
      <c r="I295" s="33"/>
      <c r="J295" s="45"/>
      <c r="K295" s="28"/>
      <c r="L295" s="28"/>
      <c r="M295" s="45"/>
      <c r="N295" s="28"/>
      <c r="O295" s="28"/>
    </row>
    <row r="296" spans="1:15">
      <c r="A296" s="27" t="s">
        <v>99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28"/>
      <c r="L296" s="28"/>
      <c r="M296" s="28"/>
      <c r="N296" s="28"/>
      <c r="O296" s="28"/>
    </row>
    <row r="297" spans="1:15">
      <c r="A297" s="27"/>
      <c r="B297" s="33"/>
      <c r="C297" s="33"/>
      <c r="D297" s="33"/>
      <c r="E297" s="33"/>
      <c r="F297" s="43"/>
      <c r="G297" s="33"/>
      <c r="H297" s="33"/>
      <c r="I297" s="33"/>
      <c r="J297" s="45" t="s">
        <v>15</v>
      </c>
      <c r="K297" s="28"/>
      <c r="L297" s="28"/>
      <c r="M297" s="27" t="s">
        <v>100</v>
      </c>
      <c r="N297" s="28"/>
      <c r="O297" s="28"/>
    </row>
    <row r="298" spans="1:15">
      <c r="A298" s="27" t="s">
        <v>14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28"/>
      <c r="L298" s="28"/>
      <c r="M298" s="28"/>
      <c r="N298" s="28"/>
      <c r="O298" s="28"/>
    </row>
    <row r="299" spans="1:15">
      <c r="A299" s="27" t="s">
        <v>82</v>
      </c>
      <c r="B299" s="31"/>
      <c r="C299" s="31"/>
      <c r="D299" s="33"/>
      <c r="E299" s="33"/>
      <c r="F299" s="33"/>
      <c r="G299" s="33"/>
      <c r="H299" s="33"/>
      <c r="I299" s="33"/>
      <c r="J299" s="42"/>
      <c r="K299" s="28"/>
      <c r="L299" s="46"/>
      <c r="M299" s="45"/>
      <c r="N299" s="28"/>
      <c r="O299" s="28"/>
    </row>
    <row r="300" spans="1:15">
      <c r="A300" s="27" t="s">
        <v>83</v>
      </c>
      <c r="B300" s="31"/>
      <c r="C300" s="31"/>
      <c r="D300" s="33"/>
      <c r="E300" s="33"/>
      <c r="F300" s="43"/>
      <c r="G300" s="33"/>
      <c r="H300" s="33"/>
      <c r="I300" s="33"/>
      <c r="J300" s="33"/>
      <c r="K300" s="28"/>
      <c r="L300" s="28"/>
      <c r="M300" s="46">
        <v>601.28</v>
      </c>
      <c r="N300" s="28"/>
      <c r="O300" s="28" t="s">
        <v>16</v>
      </c>
    </row>
    <row r="301" spans="1:15">
      <c r="A301" s="27" t="s">
        <v>84</v>
      </c>
      <c r="B301" s="31"/>
      <c r="C301" s="31"/>
      <c r="D301" s="33"/>
      <c r="E301" s="33"/>
      <c r="F301" s="42"/>
      <c r="G301" s="33"/>
      <c r="H301" s="33"/>
      <c r="I301" s="33"/>
      <c r="J301" s="33"/>
      <c r="K301" s="28"/>
      <c r="L301" s="42"/>
      <c r="M301" s="46">
        <v>601.28</v>
      </c>
      <c r="N301" s="28"/>
      <c r="O301" s="28" t="s">
        <v>16</v>
      </c>
    </row>
    <row r="302" spans="1:15">
      <c r="A302" s="27"/>
      <c r="B302" s="31"/>
      <c r="C302" s="31"/>
      <c r="D302" s="33"/>
      <c r="E302" s="33"/>
      <c r="F302" s="47"/>
      <c r="G302" s="33"/>
      <c r="H302" s="33"/>
      <c r="I302" s="33"/>
      <c r="J302" s="47"/>
      <c r="K302" s="28"/>
      <c r="L302" s="28"/>
      <c r="M302" s="46">
        <v>601.28</v>
      </c>
      <c r="N302" s="28"/>
      <c r="O302" s="28" t="s">
        <v>16</v>
      </c>
    </row>
    <row r="303" spans="1:15">
      <c r="A303" s="27" t="s">
        <v>44</v>
      </c>
      <c r="B303" s="31"/>
      <c r="C303" s="31"/>
      <c r="D303" s="33"/>
      <c r="E303" s="33"/>
      <c r="F303" s="33"/>
      <c r="G303" s="33"/>
      <c r="H303" s="33"/>
      <c r="I303" s="33"/>
      <c r="J303" s="42"/>
      <c r="K303" s="28"/>
      <c r="L303" s="42"/>
      <c r="M303" s="42"/>
      <c r="N303" s="28"/>
      <c r="O303" s="28"/>
    </row>
    <row r="304" spans="1:15">
      <c r="A304" s="27" t="s">
        <v>82</v>
      </c>
      <c r="B304" s="31"/>
      <c r="C304" s="31"/>
      <c r="D304" s="33"/>
      <c r="E304" s="33"/>
      <c r="F304" s="33"/>
      <c r="G304" s="33"/>
      <c r="H304" s="33"/>
      <c r="I304" s="33"/>
      <c r="J304" s="33"/>
      <c r="K304" s="28"/>
      <c r="L304" s="28"/>
      <c r="M304" s="47"/>
      <c r="N304" s="28"/>
      <c r="O304" s="28"/>
    </row>
    <row r="305" spans="1:15">
      <c r="A305" s="27" t="s">
        <v>83</v>
      </c>
      <c r="B305" s="31"/>
      <c r="C305" s="31"/>
      <c r="D305" s="33"/>
      <c r="E305" s="33"/>
      <c r="F305" s="33"/>
      <c r="G305" s="33"/>
      <c r="H305" s="33"/>
      <c r="I305" s="33"/>
      <c r="J305" s="43"/>
      <c r="K305" s="28"/>
      <c r="L305" s="28"/>
      <c r="M305" s="42">
        <v>5.0360000000000002E-2</v>
      </c>
      <c r="N305" s="28"/>
      <c r="O305" s="28" t="s">
        <v>19</v>
      </c>
    </row>
    <row r="306" spans="1:15">
      <c r="A306" s="27" t="s">
        <v>84</v>
      </c>
      <c r="B306" s="31"/>
      <c r="C306" s="31"/>
      <c r="D306" s="33"/>
      <c r="E306" s="33"/>
      <c r="F306" s="33"/>
      <c r="G306" s="33"/>
      <c r="H306" s="33"/>
      <c r="I306" s="33"/>
      <c r="J306" s="33"/>
      <c r="K306" s="28"/>
      <c r="L306" s="28"/>
      <c r="M306" s="42">
        <v>3.5130000000000002E-2</v>
      </c>
      <c r="N306" s="28"/>
      <c r="O306" s="28" t="s">
        <v>19</v>
      </c>
    </row>
    <row r="307" spans="1:15">
      <c r="A307" s="27"/>
      <c r="B307" s="31"/>
      <c r="C307" s="31"/>
      <c r="D307" s="33"/>
      <c r="E307" s="33"/>
      <c r="F307" s="33"/>
      <c r="G307" s="33"/>
      <c r="H307" s="33"/>
      <c r="I307" s="33"/>
      <c r="J307" s="33"/>
      <c r="K307" s="28"/>
      <c r="L307" s="28"/>
      <c r="M307" s="42">
        <v>3.0980000000000001E-2</v>
      </c>
      <c r="N307" s="28"/>
      <c r="O307" s="28" t="s">
        <v>19</v>
      </c>
    </row>
    <row r="308" spans="1:15">
      <c r="A308" s="27" t="s">
        <v>85</v>
      </c>
      <c r="B308" s="31"/>
      <c r="C308" s="31"/>
      <c r="D308" s="33"/>
      <c r="E308" s="33"/>
      <c r="F308" s="33"/>
      <c r="G308" s="33"/>
      <c r="H308" s="33"/>
      <c r="I308" s="33"/>
      <c r="J308" s="33"/>
      <c r="K308" s="28"/>
      <c r="L308" s="28"/>
      <c r="M308" s="42"/>
      <c r="N308" s="28"/>
      <c r="O308" s="28"/>
    </row>
    <row r="309" spans="1:15">
      <c r="A309" s="27" t="s">
        <v>86</v>
      </c>
      <c r="B309" s="31"/>
      <c r="C309" s="31"/>
      <c r="D309" s="33"/>
      <c r="E309" s="33"/>
      <c r="F309" s="33"/>
      <c r="G309" s="33"/>
      <c r="H309" s="33"/>
      <c r="I309" s="33"/>
      <c r="J309" s="33"/>
      <c r="K309" s="28"/>
      <c r="L309" s="46"/>
      <c r="M309" s="38">
        <v>0.31</v>
      </c>
      <c r="N309" s="28"/>
      <c r="O309" s="28" t="s">
        <v>19</v>
      </c>
    </row>
    <row r="310" spans="1:15">
      <c r="A310" s="27" t="s">
        <v>87</v>
      </c>
      <c r="B310" s="31"/>
      <c r="C310" s="31"/>
      <c r="D310" s="33"/>
      <c r="E310" s="33"/>
      <c r="F310" s="43"/>
      <c r="G310" s="33"/>
      <c r="H310" s="33"/>
      <c r="I310" s="33"/>
      <c r="J310" s="33"/>
      <c r="K310" s="28"/>
      <c r="L310" s="28"/>
      <c r="M310" s="38">
        <v>0.31</v>
      </c>
      <c r="N310" s="28"/>
      <c r="O310" s="28" t="s">
        <v>19</v>
      </c>
    </row>
    <row r="311" spans="1:15">
      <c r="A311" s="27" t="s">
        <v>88</v>
      </c>
      <c r="B311" s="31"/>
      <c r="C311" s="31"/>
      <c r="D311" s="33"/>
      <c r="E311" s="33"/>
      <c r="F311" s="33"/>
      <c r="G311" s="33"/>
      <c r="H311" s="33"/>
      <c r="I311" s="33"/>
      <c r="J311" s="33"/>
      <c r="K311" s="28"/>
      <c r="L311" s="42"/>
      <c r="M311" s="38">
        <v>0.31</v>
      </c>
      <c r="N311" s="28"/>
      <c r="O311" s="28" t="s">
        <v>19</v>
      </c>
    </row>
    <row r="312" spans="1:15">
      <c r="A312" s="27" t="s">
        <v>89</v>
      </c>
      <c r="B312" s="31"/>
      <c r="C312" s="31"/>
      <c r="D312" s="33"/>
      <c r="E312" s="33"/>
      <c r="F312" s="33"/>
      <c r="G312" s="33"/>
      <c r="H312" s="47"/>
      <c r="I312" s="33"/>
      <c r="J312" s="47"/>
      <c r="K312" s="28"/>
      <c r="L312" s="42"/>
      <c r="M312" s="38">
        <v>0.31</v>
      </c>
      <c r="N312" s="28"/>
      <c r="O312" s="28" t="s">
        <v>19</v>
      </c>
    </row>
    <row r="313" spans="1:15">
      <c r="A313" s="27" t="s">
        <v>90</v>
      </c>
      <c r="B313" s="31"/>
      <c r="C313" s="31"/>
      <c r="D313" s="33"/>
      <c r="E313" s="33"/>
      <c r="F313" s="33"/>
      <c r="G313" s="33"/>
      <c r="H313" s="33"/>
      <c r="I313" s="33"/>
      <c r="J313" s="33"/>
      <c r="K313" s="28"/>
      <c r="L313" s="42"/>
      <c r="M313" s="38">
        <v>0.31</v>
      </c>
      <c r="N313" s="28"/>
      <c r="O313" s="28" t="s">
        <v>19</v>
      </c>
    </row>
    <row r="314" spans="1:15">
      <c r="A314" s="27" t="s">
        <v>91</v>
      </c>
      <c r="B314" s="31"/>
      <c r="C314" s="31"/>
      <c r="D314" s="33"/>
      <c r="E314" s="33"/>
      <c r="F314" s="33"/>
      <c r="G314" s="33"/>
      <c r="H314" s="33"/>
      <c r="I314" s="33"/>
      <c r="J314" s="47"/>
      <c r="K314" s="28"/>
      <c r="L314" s="42"/>
      <c r="M314" s="38">
        <v>0.31</v>
      </c>
      <c r="N314" s="28"/>
      <c r="O314" s="28" t="s">
        <v>19</v>
      </c>
    </row>
    <row r="315" spans="1:15">
      <c r="A315" s="31"/>
      <c r="B315" s="31"/>
      <c r="C315" s="31"/>
      <c r="D315" s="33"/>
      <c r="E315" s="33"/>
      <c r="F315" s="33"/>
      <c r="G315" s="33"/>
      <c r="H315" s="33"/>
      <c r="I315" s="33"/>
      <c r="J315" s="33"/>
      <c r="K315" s="28"/>
      <c r="L315" s="42"/>
      <c r="M315" s="38"/>
      <c r="N315" s="28"/>
      <c r="O315" s="28"/>
    </row>
    <row r="316" spans="1:1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>
      <c r="A317" s="27"/>
      <c r="B317" s="27"/>
      <c r="C317" s="27"/>
      <c r="D317" s="27"/>
      <c r="E317" s="27"/>
      <c r="F317" s="35"/>
      <c r="G317" s="27"/>
      <c r="H317" s="27"/>
      <c r="I317" s="27"/>
      <c r="J317" s="37"/>
      <c r="K317" s="27"/>
      <c r="L317" s="27"/>
      <c r="M317" s="37"/>
      <c r="N317" s="27"/>
      <c r="O317" s="27"/>
    </row>
    <row r="318" spans="1:15">
      <c r="A318" s="31"/>
      <c r="B318" s="31"/>
      <c r="C318" s="31"/>
      <c r="D318" s="33"/>
      <c r="E318" s="33"/>
      <c r="F318" s="33"/>
      <c r="G318" s="33"/>
      <c r="H318" s="33"/>
      <c r="I318" s="33"/>
      <c r="J318" s="33"/>
      <c r="K318" s="28"/>
      <c r="L318" s="42"/>
      <c r="M318" s="42"/>
      <c r="N318" s="28"/>
      <c r="O318" s="28"/>
    </row>
    <row r="319" spans="1:15">
      <c r="A319" s="31"/>
      <c r="B319" s="31"/>
      <c r="C319" s="31"/>
      <c r="D319" s="33"/>
      <c r="E319" s="33"/>
      <c r="F319" s="33"/>
      <c r="G319" s="33"/>
      <c r="H319" s="33"/>
      <c r="I319" s="33"/>
      <c r="J319" s="33"/>
      <c r="K319" s="28"/>
      <c r="L319" s="42"/>
      <c r="M319" s="42"/>
      <c r="N319" s="28"/>
      <c r="O319" s="28"/>
    </row>
    <row r="320" spans="1:15">
      <c r="A320" s="33"/>
      <c r="B320" s="31"/>
      <c r="C320" s="31"/>
      <c r="D320" s="33"/>
      <c r="E320" s="33"/>
      <c r="F320" s="33"/>
      <c r="G320" s="33"/>
      <c r="H320" s="33"/>
      <c r="I320" s="33"/>
      <c r="J320" s="33"/>
      <c r="K320" s="28"/>
      <c r="L320" s="42"/>
      <c r="M320" s="42"/>
      <c r="N320" s="28"/>
      <c r="O320" s="28"/>
    </row>
    <row r="321" spans="1:15">
      <c r="A321" s="31"/>
      <c r="B321" s="31"/>
      <c r="C321" s="31"/>
      <c r="D321" s="33"/>
      <c r="E321" s="33"/>
      <c r="F321" s="27"/>
      <c r="G321" s="33"/>
      <c r="H321" s="33"/>
      <c r="I321" s="33"/>
      <c r="J321" s="33"/>
      <c r="K321" s="28"/>
      <c r="L321" s="42"/>
      <c r="M321" s="42"/>
      <c r="N321" s="28"/>
      <c r="O321" s="28"/>
    </row>
    <row r="322" spans="1:15">
      <c r="A322" s="27" t="s">
        <v>94</v>
      </c>
      <c r="B322" s="31"/>
      <c r="C322" s="31"/>
      <c r="D322" s="33"/>
      <c r="E322" s="31"/>
      <c r="F322" s="27" t="s">
        <v>95</v>
      </c>
      <c r="G322" s="33"/>
      <c r="H322" s="33"/>
      <c r="I322" s="33"/>
      <c r="J322" s="33"/>
      <c r="K322" s="28"/>
      <c r="L322" s="42"/>
      <c r="M322" s="42"/>
      <c r="N322" s="28"/>
      <c r="O322" s="28"/>
    </row>
    <row r="323" spans="1:15">
      <c r="A323" s="25"/>
      <c r="B323" s="31"/>
      <c r="C323" s="31"/>
      <c r="D323" s="33"/>
      <c r="E323" s="33"/>
      <c r="F323" s="38" t="s">
        <v>35</v>
      </c>
      <c r="G323" s="33"/>
      <c r="H323" s="33"/>
      <c r="I323" s="33"/>
      <c r="J323" s="33"/>
      <c r="K323" s="28"/>
      <c r="L323" s="42"/>
      <c r="M323" s="42"/>
      <c r="N323" s="28"/>
      <c r="O323" s="28"/>
    </row>
    <row r="326" spans="1:15">
      <c r="A326" s="31"/>
      <c r="B326" s="31"/>
      <c r="C326" s="31"/>
      <c r="D326" s="52" t="s">
        <v>101</v>
      </c>
      <c r="E326" s="31"/>
      <c r="F326" s="31"/>
      <c r="G326" s="31"/>
      <c r="H326" s="31"/>
      <c r="I326" s="31"/>
      <c r="J326" s="31"/>
      <c r="K326" s="31"/>
      <c r="L326" s="33"/>
      <c r="M326" s="27"/>
      <c r="N326" s="27"/>
      <c r="O326" s="28"/>
    </row>
    <row r="327" spans="1:15">
      <c r="A327" s="25"/>
      <c r="B327" s="31"/>
      <c r="C327" s="31"/>
      <c r="D327" s="25" t="s">
        <v>133</v>
      </c>
      <c r="E327" s="31"/>
      <c r="F327" s="31"/>
      <c r="G327" s="31"/>
      <c r="H327" s="31"/>
      <c r="I327" s="31"/>
      <c r="J327" s="31"/>
      <c r="K327" s="31"/>
      <c r="L327" s="33"/>
      <c r="M327" s="27"/>
      <c r="N327" s="27"/>
      <c r="O327" s="28"/>
    </row>
    <row r="328" spans="1:15">
      <c r="A328" s="25"/>
      <c r="B328" s="25"/>
      <c r="C328" s="25"/>
      <c r="D328" s="25" t="s">
        <v>132</v>
      </c>
      <c r="E328" s="25"/>
      <c r="F328" s="25"/>
      <c r="G328" s="25"/>
      <c r="H328" s="25"/>
      <c r="I328" s="25"/>
      <c r="J328" s="25"/>
      <c r="K328" s="28"/>
      <c r="L328" s="28"/>
      <c r="M328" s="28"/>
      <c r="N328" s="28"/>
      <c r="O328" s="28" t="s">
        <v>102</v>
      </c>
    </row>
    <row r="329" spans="1:1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8"/>
      <c r="L329" s="28"/>
      <c r="M329" s="28"/>
      <c r="N329" s="28"/>
      <c r="O329" s="28"/>
    </row>
    <row r="330" spans="1:15">
      <c r="A330" s="48"/>
      <c r="B330" s="25"/>
      <c r="C330" s="25"/>
      <c r="D330" s="25"/>
      <c r="E330" s="25"/>
      <c r="F330" s="25"/>
      <c r="G330" s="25"/>
      <c r="H330" s="25"/>
      <c r="I330" s="25"/>
      <c r="J330" s="25"/>
      <c r="K330" s="28"/>
      <c r="L330" s="28"/>
      <c r="M330" s="28"/>
      <c r="N330" s="28"/>
      <c r="O330" s="28"/>
    </row>
    <row r="331" spans="1:15" ht="21" thickBot="1">
      <c r="A331" s="39"/>
      <c r="B331" s="25"/>
      <c r="C331" s="25"/>
      <c r="D331" s="25"/>
      <c r="E331" s="25"/>
      <c r="F331" s="25"/>
      <c r="G331" s="25"/>
      <c r="H331" s="25"/>
      <c r="I331" s="25"/>
      <c r="J331" s="25"/>
      <c r="K331" s="28"/>
      <c r="L331" s="28"/>
      <c r="M331" s="28"/>
      <c r="N331" s="28"/>
      <c r="O331" s="28"/>
    </row>
    <row r="332" spans="1:15" ht="21" thickTop="1">
      <c r="A332" s="33"/>
      <c r="B332" s="49"/>
      <c r="C332" s="49"/>
      <c r="D332" s="49"/>
      <c r="E332" s="49"/>
      <c r="F332" s="49"/>
      <c r="G332" s="49"/>
      <c r="H332" s="49"/>
      <c r="I332" s="49"/>
      <c r="J332" s="49"/>
      <c r="K332" s="50"/>
      <c r="L332" s="50"/>
      <c r="M332" s="50"/>
      <c r="N332" s="50"/>
      <c r="O332" s="50"/>
    </row>
    <row r="333" spans="1:1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28"/>
      <c r="L333" s="28"/>
      <c r="M333" s="28"/>
      <c r="N333" s="28"/>
      <c r="O333" s="28"/>
    </row>
    <row r="334" spans="1:15">
      <c r="A334" s="51"/>
      <c r="B334" s="33"/>
      <c r="C334" s="33"/>
      <c r="D334" s="33"/>
      <c r="E334" s="33"/>
      <c r="F334" s="33"/>
      <c r="G334" s="33"/>
      <c r="H334" s="33"/>
      <c r="I334" s="33"/>
      <c r="J334" s="33"/>
      <c r="K334" s="28"/>
      <c r="L334" s="28"/>
      <c r="M334" s="28"/>
      <c r="N334" s="28"/>
      <c r="O334" s="28"/>
    </row>
    <row r="335" spans="1:15">
      <c r="A335" s="33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</row>
    <row r="336" spans="1:15">
      <c r="A336" s="33" t="s">
        <v>103</v>
      </c>
      <c r="B336" s="33"/>
      <c r="C336" s="33"/>
      <c r="D336" s="33"/>
      <c r="E336" s="33"/>
      <c r="F336" s="33"/>
      <c r="G336" s="33"/>
      <c r="H336" s="33"/>
      <c r="I336" s="33"/>
      <c r="J336" s="33"/>
      <c r="K336" s="28"/>
      <c r="L336" s="28"/>
      <c r="M336" s="28"/>
      <c r="N336" s="28"/>
      <c r="O336" s="28"/>
    </row>
    <row r="337" spans="1:15">
      <c r="A337" s="33"/>
      <c r="B337" s="33"/>
      <c r="C337" s="33"/>
      <c r="D337" s="33"/>
      <c r="E337" s="33"/>
      <c r="F337" s="33"/>
      <c r="G337" s="33"/>
      <c r="H337" s="33"/>
      <c r="I337" s="33" t="s">
        <v>104</v>
      </c>
      <c r="J337" s="33"/>
      <c r="K337" s="28"/>
      <c r="L337" s="28"/>
      <c r="M337" s="28"/>
      <c r="N337" s="28"/>
      <c r="O337" s="28"/>
    </row>
    <row r="338" spans="1:15">
      <c r="A338" s="33" t="s">
        <v>105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28"/>
      <c r="L338" s="28"/>
      <c r="M338" s="28"/>
      <c r="N338" s="28"/>
      <c r="O338" s="28"/>
    </row>
    <row r="339" spans="1:15">
      <c r="A339" s="33"/>
      <c r="B339" s="33"/>
      <c r="C339" s="33"/>
      <c r="D339" s="33"/>
      <c r="E339" s="33"/>
      <c r="F339" s="33"/>
      <c r="G339" s="33"/>
      <c r="H339" s="33"/>
      <c r="I339" s="33" t="s">
        <v>106</v>
      </c>
      <c r="J339" s="33"/>
      <c r="K339" s="28"/>
      <c r="L339" s="28"/>
      <c r="M339" s="28"/>
      <c r="N339" s="28"/>
      <c r="O339" s="28"/>
    </row>
    <row r="340" spans="1:1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28"/>
      <c r="L340" s="28"/>
      <c r="M340" s="28"/>
      <c r="N340" s="28"/>
      <c r="O340" s="28"/>
    </row>
    <row r="341" spans="1:15">
      <c r="A341" s="33" t="s">
        <v>107</v>
      </c>
      <c r="B341" s="33"/>
      <c r="C341" s="33"/>
      <c r="D341" s="33"/>
      <c r="E341" s="33"/>
      <c r="F341" s="33"/>
      <c r="G341" s="33"/>
      <c r="H341" s="33"/>
      <c r="I341" s="53">
        <v>1.1599999999999999</v>
      </c>
      <c r="J341" s="33"/>
      <c r="K341" s="28"/>
      <c r="L341" s="28"/>
      <c r="M341" s="28"/>
      <c r="N341" s="28"/>
      <c r="O341" s="28"/>
    </row>
    <row r="342" spans="1:15">
      <c r="A342" s="33"/>
      <c r="B342" s="33"/>
      <c r="C342" s="33"/>
      <c r="D342" s="33"/>
      <c r="E342" s="33"/>
      <c r="F342" s="33"/>
      <c r="G342" s="33"/>
      <c r="H342" s="33"/>
      <c r="I342" s="53"/>
      <c r="J342" s="33"/>
      <c r="K342" s="28"/>
      <c r="L342" s="28"/>
      <c r="M342" s="28"/>
      <c r="N342" s="28"/>
      <c r="O342" s="28"/>
    </row>
    <row r="343" spans="1:15">
      <c r="A343" s="33"/>
      <c r="B343" s="33"/>
      <c r="C343" s="33"/>
      <c r="D343" s="33"/>
      <c r="E343" s="33"/>
      <c r="F343" s="33"/>
      <c r="G343" s="33"/>
      <c r="H343" s="33"/>
      <c r="I343" s="53"/>
      <c r="J343" s="33"/>
      <c r="K343" s="28"/>
      <c r="L343" s="28"/>
      <c r="M343" s="28"/>
      <c r="N343" s="28"/>
      <c r="O343" s="28"/>
    </row>
    <row r="344" spans="1:15">
      <c r="A344" s="54"/>
      <c r="B344" s="33"/>
      <c r="C344" s="33"/>
      <c r="D344" s="33"/>
      <c r="E344" s="33"/>
      <c r="F344" s="33"/>
      <c r="G344" s="33"/>
      <c r="H344" s="33"/>
      <c r="I344" s="53"/>
      <c r="J344" s="33"/>
      <c r="K344" s="28"/>
      <c r="L344" s="28"/>
      <c r="M344" s="28"/>
      <c r="N344" s="28"/>
      <c r="O344" s="28"/>
    </row>
    <row r="345" spans="1:15">
      <c r="A345" s="33"/>
      <c r="B345" s="33"/>
      <c r="C345" s="33"/>
      <c r="D345" s="33"/>
      <c r="E345" s="33"/>
      <c r="F345" s="33"/>
      <c r="G345" s="33"/>
      <c r="H345" s="33"/>
      <c r="I345" s="53"/>
      <c r="J345" s="33"/>
      <c r="K345" s="28"/>
      <c r="L345" s="28"/>
      <c r="M345" s="28"/>
      <c r="N345" s="28"/>
      <c r="O345" s="28"/>
    </row>
    <row r="346" spans="1:15">
      <c r="A346" s="33" t="s">
        <v>108</v>
      </c>
      <c r="B346" s="33"/>
      <c r="C346" s="33"/>
      <c r="D346" s="33"/>
      <c r="E346" s="33"/>
      <c r="F346" s="33"/>
      <c r="G346" s="33"/>
      <c r="H346" s="33"/>
      <c r="I346" s="33"/>
      <c r="J346" s="33"/>
      <c r="K346" s="28"/>
      <c r="L346" s="28"/>
      <c r="M346" s="28"/>
      <c r="N346" s="28"/>
      <c r="O346" s="28"/>
    </row>
    <row r="347" spans="1:15">
      <c r="A347" s="33"/>
      <c r="B347" s="33"/>
      <c r="C347" s="33"/>
      <c r="D347" s="33"/>
      <c r="E347" s="33"/>
      <c r="F347" s="33"/>
      <c r="G347" s="33"/>
      <c r="H347" s="33"/>
      <c r="I347" s="33" t="s">
        <v>109</v>
      </c>
      <c r="J347" s="33"/>
      <c r="K347" s="28"/>
      <c r="L347" s="28"/>
      <c r="M347" s="28"/>
      <c r="N347" s="28"/>
      <c r="O347" s="28"/>
    </row>
    <row r="348" spans="1:15">
      <c r="A348" s="33" t="s">
        <v>110</v>
      </c>
      <c r="B348" s="33"/>
      <c r="C348" s="33"/>
      <c r="D348" s="33"/>
      <c r="E348" s="33"/>
      <c r="F348" s="33"/>
      <c r="G348" s="33"/>
      <c r="H348" s="33"/>
      <c r="I348" s="33"/>
      <c r="J348" s="33"/>
      <c r="K348" s="28"/>
      <c r="L348" s="28"/>
      <c r="M348" s="28"/>
      <c r="N348" s="28"/>
      <c r="O348" s="28"/>
    </row>
    <row r="349" spans="1:15">
      <c r="A349" s="33"/>
      <c r="B349" s="33"/>
      <c r="C349" s="33"/>
      <c r="D349" s="33"/>
      <c r="E349" s="33"/>
      <c r="F349" s="33"/>
      <c r="G349" s="33"/>
      <c r="H349" s="33"/>
      <c r="I349" s="33" t="s">
        <v>111</v>
      </c>
      <c r="J349" s="33"/>
      <c r="K349" s="28"/>
      <c r="L349" s="28"/>
      <c r="M349" s="28"/>
      <c r="N349" s="28"/>
      <c r="O349" s="28"/>
    </row>
    <row r="350" spans="1:15">
      <c r="A350" s="33" t="s">
        <v>112</v>
      </c>
      <c r="B350" s="33"/>
      <c r="C350" s="33"/>
      <c r="D350" s="33"/>
      <c r="E350" s="33"/>
      <c r="F350" s="33"/>
      <c r="G350" s="33"/>
      <c r="H350" s="33"/>
      <c r="I350" s="33"/>
      <c r="J350" s="33"/>
      <c r="K350" s="28"/>
      <c r="L350" s="28"/>
      <c r="M350" s="28"/>
      <c r="N350" s="28"/>
      <c r="O350" s="28"/>
    </row>
    <row r="351" spans="1:15">
      <c r="A351" s="33"/>
      <c r="B351" s="33"/>
      <c r="C351" s="33"/>
      <c r="D351" s="33"/>
      <c r="E351" s="33"/>
      <c r="F351" s="33"/>
      <c r="G351" s="33"/>
      <c r="H351" s="33"/>
      <c r="I351" s="33" t="s">
        <v>113</v>
      </c>
      <c r="J351" s="33"/>
      <c r="K351" s="28"/>
      <c r="L351" s="28"/>
      <c r="M351" s="28"/>
      <c r="N351" s="28"/>
      <c r="O351" s="28"/>
    </row>
    <row r="352" spans="1:15">
      <c r="A352" s="33" t="s">
        <v>114</v>
      </c>
      <c r="B352" s="33"/>
      <c r="C352" s="33"/>
      <c r="D352" s="33"/>
      <c r="E352" s="33"/>
      <c r="F352" s="33"/>
      <c r="G352" s="33"/>
      <c r="H352" s="33"/>
      <c r="I352" s="33"/>
      <c r="J352" s="33"/>
      <c r="K352" s="28"/>
      <c r="L352" s="28"/>
      <c r="M352" s="28"/>
      <c r="N352" s="28"/>
      <c r="O352" s="28"/>
    </row>
    <row r="353" spans="1:15">
      <c r="A353" s="33"/>
      <c r="B353" s="33"/>
      <c r="C353" s="33"/>
      <c r="D353" s="33"/>
      <c r="E353" s="33"/>
      <c r="F353" s="33"/>
      <c r="G353" s="33"/>
      <c r="H353" s="33"/>
      <c r="I353" s="33" t="s">
        <v>111</v>
      </c>
      <c r="J353" s="33"/>
      <c r="K353" s="28"/>
      <c r="L353" s="28"/>
      <c r="M353" s="28"/>
      <c r="N353" s="28"/>
      <c r="O353" s="28"/>
    </row>
    <row r="354" spans="1:15">
      <c r="A354" s="33" t="s">
        <v>115</v>
      </c>
      <c r="B354" s="33"/>
      <c r="C354" s="33"/>
      <c r="D354" s="33"/>
      <c r="E354" s="33"/>
      <c r="F354" s="33"/>
      <c r="G354" s="33"/>
      <c r="H354" s="33"/>
      <c r="I354" s="33"/>
      <c r="J354" s="33"/>
      <c r="K354" s="28"/>
      <c r="L354" s="28"/>
      <c r="M354" s="28"/>
      <c r="N354" s="28"/>
      <c r="O354" s="28"/>
    </row>
    <row r="355" spans="1:15">
      <c r="A355" s="33"/>
      <c r="B355" s="33"/>
      <c r="C355" s="33"/>
      <c r="D355" s="33"/>
      <c r="E355" s="33"/>
      <c r="F355" s="33"/>
      <c r="G355" s="33"/>
      <c r="H355" s="33"/>
      <c r="I355" s="33"/>
      <c r="J355" s="33" t="s">
        <v>116</v>
      </c>
      <c r="K355" s="28"/>
      <c r="L355" s="28"/>
      <c r="M355" s="28"/>
      <c r="N355" s="28"/>
      <c r="O355" s="28"/>
    </row>
    <row r="356" spans="1:15">
      <c r="A356" s="33" t="s">
        <v>117</v>
      </c>
      <c r="B356" s="33"/>
      <c r="C356" s="33"/>
      <c r="D356" s="33"/>
      <c r="E356" s="33"/>
      <c r="F356" s="33"/>
      <c r="G356" s="33"/>
      <c r="H356" s="33"/>
      <c r="I356" s="33"/>
      <c r="J356" s="33"/>
      <c r="K356" s="28"/>
      <c r="L356" s="28"/>
      <c r="M356" s="28"/>
      <c r="N356" s="28"/>
      <c r="O356" s="28"/>
    </row>
    <row r="357" spans="1:15">
      <c r="A357" s="33"/>
      <c r="B357" s="33"/>
      <c r="C357" s="33"/>
      <c r="D357" s="33"/>
      <c r="E357" s="33"/>
      <c r="F357" s="33"/>
      <c r="G357" s="33"/>
      <c r="H357" s="33"/>
      <c r="I357" s="33"/>
      <c r="J357" s="33" t="s">
        <v>118</v>
      </c>
      <c r="K357" s="28"/>
      <c r="L357" s="28"/>
      <c r="M357" s="28"/>
      <c r="N357" s="28"/>
      <c r="O357" s="28"/>
    </row>
    <row r="358" spans="1:15">
      <c r="A358" s="33" t="s">
        <v>119</v>
      </c>
      <c r="B358" s="33"/>
      <c r="C358" s="33"/>
      <c r="D358" s="33"/>
      <c r="E358" s="33"/>
      <c r="F358" s="33"/>
      <c r="G358" s="33"/>
      <c r="H358" s="33"/>
      <c r="I358" s="33"/>
      <c r="J358" s="33"/>
      <c r="K358" s="28"/>
      <c r="L358" s="28"/>
      <c r="M358" s="28"/>
      <c r="N358" s="28"/>
      <c r="O358" s="28"/>
    </row>
    <row r="359" spans="1:15">
      <c r="A359" s="33" t="s">
        <v>120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28"/>
      <c r="L359" s="28"/>
      <c r="M359" s="28"/>
      <c r="N359" s="28"/>
      <c r="O359" s="28"/>
    </row>
    <row r="360" spans="1:15">
      <c r="A360" s="33" t="s">
        <v>121</v>
      </c>
      <c r="B360" s="33"/>
      <c r="C360" s="33"/>
      <c r="D360" s="33"/>
      <c r="E360" s="33"/>
      <c r="F360" s="33"/>
      <c r="G360" s="33"/>
      <c r="H360" s="33"/>
      <c r="I360" s="33"/>
      <c r="J360" s="33"/>
      <c r="K360" s="28"/>
      <c r="L360" s="28"/>
      <c r="M360" s="28"/>
      <c r="N360" s="28"/>
      <c r="O360" s="28"/>
    </row>
    <row r="361" spans="1:15">
      <c r="A361" s="33" t="s">
        <v>122</v>
      </c>
      <c r="B361" s="33"/>
      <c r="C361" s="33"/>
      <c r="D361" s="33"/>
      <c r="E361" s="33"/>
      <c r="F361" s="33"/>
      <c r="G361" s="33"/>
      <c r="H361" s="33"/>
      <c r="I361" s="33" t="s">
        <v>123</v>
      </c>
      <c r="J361" s="33"/>
      <c r="K361" s="28"/>
      <c r="L361" s="28"/>
      <c r="M361" s="28"/>
      <c r="N361" s="28"/>
      <c r="O361" s="28"/>
    </row>
    <row r="362" spans="1:15">
      <c r="A362" s="33"/>
      <c r="B362" s="33"/>
      <c r="C362" s="33"/>
      <c r="D362" s="33"/>
      <c r="E362" s="33"/>
      <c r="F362" s="33"/>
      <c r="G362" s="33"/>
      <c r="H362" s="33"/>
      <c r="I362" s="33" t="s">
        <v>124</v>
      </c>
      <c r="J362" s="33"/>
      <c r="K362" s="28"/>
      <c r="L362" s="28"/>
      <c r="M362" s="28"/>
      <c r="N362" s="28"/>
      <c r="O362" s="28"/>
    </row>
    <row r="363" spans="1:15">
      <c r="A363" s="33" t="s">
        <v>125</v>
      </c>
      <c r="B363" s="33"/>
      <c r="C363" s="33"/>
      <c r="D363" s="33"/>
      <c r="E363" s="33"/>
      <c r="F363" s="33"/>
      <c r="G363" s="33"/>
      <c r="H363" s="33"/>
      <c r="I363" s="33"/>
      <c r="J363" s="33"/>
      <c r="K363" s="28"/>
      <c r="L363" s="28"/>
      <c r="M363" s="28"/>
      <c r="N363" s="28"/>
      <c r="O363" s="28"/>
    </row>
    <row r="364" spans="1:15">
      <c r="A364" s="33" t="s">
        <v>121</v>
      </c>
      <c r="B364" s="33"/>
      <c r="C364" s="33"/>
      <c r="D364" s="33"/>
      <c r="E364" s="33"/>
      <c r="F364" s="33"/>
      <c r="G364" s="33"/>
      <c r="H364" s="33"/>
      <c r="I364" s="33"/>
      <c r="J364" s="33"/>
      <c r="K364" s="28"/>
      <c r="L364" s="28"/>
      <c r="M364" s="28"/>
      <c r="N364" s="28"/>
      <c r="O364" s="28"/>
    </row>
    <row r="365" spans="1:15">
      <c r="A365" s="33" t="s">
        <v>122</v>
      </c>
      <c r="B365" s="33"/>
      <c r="C365" s="33"/>
      <c r="D365" s="33"/>
      <c r="E365" s="33"/>
      <c r="F365" s="33"/>
      <c r="G365" s="33"/>
      <c r="H365" s="33"/>
      <c r="I365" s="33" t="s">
        <v>126</v>
      </c>
      <c r="J365" s="33"/>
      <c r="K365" s="28"/>
      <c r="L365" s="28"/>
      <c r="M365" s="28"/>
      <c r="N365" s="28"/>
      <c r="O365" s="28"/>
    </row>
    <row r="366" spans="1:15">
      <c r="A366" s="33"/>
      <c r="B366" s="33"/>
      <c r="C366" s="33"/>
      <c r="D366" s="33"/>
      <c r="E366" s="33"/>
      <c r="F366" s="33"/>
      <c r="G366" s="33"/>
      <c r="H366" s="33"/>
      <c r="I366" s="33" t="s">
        <v>127</v>
      </c>
      <c r="J366" s="33"/>
      <c r="K366" s="28"/>
      <c r="L366" s="28"/>
      <c r="M366" s="28"/>
      <c r="N366" s="28"/>
      <c r="O366" s="28"/>
    </row>
    <row r="367" spans="1:1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28"/>
      <c r="L367" s="28"/>
      <c r="M367" s="28"/>
      <c r="N367" s="28"/>
      <c r="O367" s="28"/>
    </row>
    <row r="368" spans="1:1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28"/>
      <c r="L368" s="28"/>
      <c r="M368" s="28"/>
      <c r="N368" s="28"/>
      <c r="O368" s="28"/>
    </row>
    <row r="369" spans="1:1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28"/>
      <c r="L369" s="28"/>
      <c r="M369" s="28"/>
      <c r="N369" s="28"/>
      <c r="O369" s="28"/>
    </row>
    <row r="370" spans="1:15">
      <c r="A370" s="33" t="s">
        <v>128</v>
      </c>
      <c r="B370" s="33"/>
      <c r="C370" s="33"/>
      <c r="D370" s="33"/>
      <c r="E370" s="33"/>
      <c r="F370" s="33"/>
      <c r="G370" s="33"/>
      <c r="H370" s="33"/>
      <c r="I370" s="33"/>
      <c r="J370" s="33"/>
      <c r="K370" s="28"/>
      <c r="L370" s="28"/>
      <c r="M370" s="28"/>
      <c r="N370" s="28"/>
      <c r="O370" s="28"/>
    </row>
    <row r="371" spans="1:15">
      <c r="A371" s="33"/>
      <c r="B371" s="33"/>
      <c r="C371" s="33"/>
      <c r="D371" s="33"/>
      <c r="E371" s="33"/>
      <c r="F371" s="33" t="s">
        <v>129</v>
      </c>
      <c r="G371" s="33"/>
      <c r="H371" s="33"/>
      <c r="I371" s="33"/>
      <c r="J371" s="33"/>
      <c r="K371" s="28"/>
      <c r="L371" s="28"/>
      <c r="M371" s="28"/>
      <c r="N371" s="28"/>
      <c r="O371" s="28"/>
    </row>
    <row r="372" spans="1:15">
      <c r="A372" s="55"/>
      <c r="B372" s="33"/>
      <c r="C372" s="33"/>
      <c r="D372" s="33"/>
      <c r="E372" s="33"/>
      <c r="F372" s="33" t="s">
        <v>130</v>
      </c>
      <c r="G372" s="33"/>
      <c r="H372" s="33"/>
      <c r="I372" s="33"/>
      <c r="J372" s="33"/>
      <c r="K372" s="28"/>
      <c r="L372" s="28"/>
      <c r="M372" s="28"/>
      <c r="N372" s="28"/>
      <c r="O372" s="28"/>
    </row>
  </sheetData>
  <pageMargins left="0.7" right="0.7" top="0.75" bottom="0.75" header="0.3" footer="0.3"/>
  <pageSetup scale="33" fitToHeight="0" orientation="portrait" verticalDpi="0" r:id="rId1"/>
  <rowBreaks count="6" manualBreakCount="6">
    <brk id="83" max="16383" man="1"/>
    <brk id="129" max="16383" man="1"/>
    <brk id="172" max="16383" man="1"/>
    <brk id="243" max="16383" man="1"/>
    <brk id="279" max="16383" man="1"/>
    <brk id="32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2020-02-28T17:40:51Z</cp:lastPrinted>
  <dcterms:created xsi:type="dcterms:W3CDTF">2020-02-28T17:28:24Z</dcterms:created>
  <dcterms:modified xsi:type="dcterms:W3CDTF">2020-02-28T18:59:09Z</dcterms:modified>
</cp:coreProperties>
</file>