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330" activeTab="0"/>
  </bookViews>
  <sheets>
    <sheet name="Jan 19" sheetId="1" r:id="rId1"/>
  </sheets>
  <definedNames>
    <definedName name="_xlnm.Print_Area" localSheetId="0">'Jan 19'!$A$1:$O$328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7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<sst xmlns="http://schemas.openxmlformats.org/spreadsheetml/2006/main" count="317" uniqueCount="136">
  <si>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</si>
  <si>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</si>
  <si>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</si>
  <si>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</si>
  <si>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</si>
  <si>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</si>
  <si>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</si>
  <si>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</si>
  <si>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</si>
  <si>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</si>
  <si>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</si>
  <si>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</si>
  <si>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</si>
  <si>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</si>
  <si>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</si>
  <si>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</si>
  <si>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</si>
  <si>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</si>
  <si>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</si>
  <si>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</si>
  <si>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</si>
  <si>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</si>
  <si>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</si>
  <si>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</si>
  <si>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</si>
  <si>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</si>
  <si>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</si>
  <si>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</si>
  <si>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</si>
  <si>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</si>
  <si>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</si>
  <si>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</si>
  <si>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</si>
  <si>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</si>
  <si>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</si>
  <si>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</si>
  <si>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</si>
  <si>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</si>
  <si>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</si>
  <si>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</si>
  <si>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</si>
  <si>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</si>
  <si>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</si>
  <si>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</si>
  <si>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</si>
  <si>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</si>
  <si>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</si>
  <si>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</si>
  <si>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</si>
  <si>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</si>
  <si>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</si>
  <si>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</si>
  <si>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</si>
  <si>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</si>
  <si>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</si>
  <si>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</si>
  <si>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</si>
  <si>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</si>
  <si>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</si>
  <si>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</si>
  <si>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</si>
  <si>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</si>
  <si>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REFER TO SCHEDULE 1</t>
  </si>
  <si>
    <t>REFER TO SCHEDULE 2B OR 2C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</si>
  <si>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</si>
  <si>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</si>
  <si>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</si>
  <si>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</si>
  <si>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</si>
  <si>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</si>
  <si>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</si>
  <si>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</si>
  <si>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</si>
  <si>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 xml:space="preserve">Superseding Filing Effective for the Billing Month of September 2018  </t>
  </si>
  <si>
    <t xml:space="preserve">         JANUARY 2019</t>
  </si>
  <si>
    <t>This Filing Effective for the Billing Month of January 2019</t>
  </si>
  <si>
    <t>Superseding Filing Effective With the Billing Month of December 2018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</si>
  <si>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</si>
  <si>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</si>
  <si>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</si>
  <si>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</si>
  <si>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</si>
  <si>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</si>
  <si>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</si>
  <si>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</si>
  <si>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</si>
  <si>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</si>
  <si>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</si>
  <si>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</si>
  <si>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</si>
  <si>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</si>
  <si>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JANUARY 2019 </t>
  </si>
  <si>
    <t>This Filing Effective  January 2019</t>
  </si>
  <si>
    <t xml:space="preserve">                        Superseding Filing Effective for the Billing Month of December 2018 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</si>
  <si>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</si>
  <si>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</si>
  <si>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</si>
  <si>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</si>
  <si>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</si>
  <si>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</si>
  <si>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</si>
  <si>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</si>
  <si>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</si>
  <si>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</si>
  <si>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</si>
  <si>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</si>
  <si>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</si>
  <si>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</si>
  <si>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</si>
  <si>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</si>
  <si>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</si>
  <si>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</si>
  <si>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</si>
  <si>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</si>
  <si>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</si>
  <si>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</si>
  <si>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</si>
  <si>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</si>
  <si>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</si>
  <si>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</si>
  <si>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</si>
  <si>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</si>
  <si>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</si>
  <si>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</si>
  <si>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</si>
  <si>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</si>
  <si>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JANUARY 2019</t>
  </si>
  <si>
    <t>This Filing Effective January 2019</t>
  </si>
  <si>
    <t>Tax Recovery Factor</t>
  </si>
  <si>
    <t>Filed 12-28-18</t>
  </si>
  <si>
    <t xml:space="preserve">Filed 12-28-18 </t>
  </si>
  <si>
    <t xml:space="preserve">FILED 12-14-18 </t>
  </si>
  <si>
    <t>Filed:  12/14/18</t>
  </si>
  <si>
    <t>Superseding Filing Effective For the Billing Month of September 2017</t>
  </si>
  <si>
    <t>CARE</t>
  </si>
  <si>
    <t xml:space="preserve">This Filing Effective for Billing Month of January 2018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</si>
</sst>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6" applyNumberFormat="1" applyFont="1" applyAlignment="1">
      <alignment/>
      <protection/>
    </xf>
    <xf numFmtId="0" fontId="3" fillId="0" borderId="0" xfId="56" applyNumberFormat="1" applyFont="1" applyAlignment="1">
      <alignment/>
      <protection/>
    </xf>
    <xf numFmtId="0" fontId="6" fillId="0" borderId="0" xfId="56" applyNumberFormat="1" applyFont="1" applyAlignment="1">
      <alignment horizontal="centerContinuous"/>
      <protection/>
    </xf>
    <xf numFmtId="0" fontId="4" fillId="0" borderId="0" xfId="56" applyNumberFormat="1" applyFont="1" applyAlignment="1" quotePrefix="1">
      <alignment horizontal="centerContinuous"/>
      <protection/>
    </xf>
    <xf numFmtId="0" fontId="2" fillId="0" borderId="0" xfId="56" applyNumberFormat="1" applyFont="1" applyAlignment="1">
      <alignment/>
      <protection/>
    </xf>
    <xf numFmtId="0" fontId="5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Continuous"/>
      <protection/>
    </xf>
    <xf numFmtId="0" fontId="6" fillId="0" borderId="0" xfId="56" applyNumberFormat="1" applyFont="1" applyFill="1" applyAlignment="1">
      <alignment horizontal="centerContinuous"/>
      <protection/>
    </xf>
    <xf numFmtId="0" fontId="4" fillId="0" borderId="10" xfId="56" applyNumberFormat="1" applyFont="1" applyBorder="1" applyAlignment="1">
      <alignment/>
      <protection/>
    </xf>
    <xf numFmtId="0" fontId="6" fillId="0" borderId="0" xfId="56" applyNumberFormat="1" applyFont="1" applyAlignment="1">
      <alignment/>
      <protection/>
    </xf>
    <xf numFmtId="0" fontId="4" fillId="0" borderId="0" xfId="56" applyNumberFormat="1" applyFont="1" applyAlignment="1">
      <alignment horizontal="center"/>
      <protection/>
    </xf>
    <xf numFmtId="164" fontId="4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/>
      <protection/>
    </xf>
    <xf numFmtId="165" fontId="4" fillId="0" borderId="0" xfId="56" applyNumberFormat="1" applyFont="1" applyAlignment="1" applyProtection="1">
      <alignment/>
      <protection locked="0"/>
    </xf>
    <xf numFmtId="165" fontId="32" fillId="0" borderId="0" xfId="22" applyNumberFormat="1" applyFill="1" applyAlignment="1">
      <alignment/>
    </xf>
    <xf numFmtId="0" fontId="9" fillId="0" borderId="0" xfId="56" applyFont="1">
      <alignment/>
      <protection/>
    </xf>
    <xf numFmtId="0" fontId="5" fillId="0" borderId="0" xfId="56" applyNumberFormat="1" applyFont="1" applyAlignment="1" quotePrefix="1">
      <alignment/>
      <protection/>
    </xf>
    <xf numFmtId="0" fontId="8" fillId="0" borderId="0" xfId="56" applyNumberFormat="1" applyFont="1" applyAlignment="1">
      <alignment/>
      <protection/>
    </xf>
    <xf numFmtId="0" fontId="6" fillId="0" borderId="10" xfId="56" applyNumberFormat="1" applyFont="1" applyBorder="1" applyAlignment="1">
      <alignment horizontal="centerContinuous"/>
      <protection/>
    </xf>
    <xf numFmtId="0" fontId="4" fillId="0" borderId="10" xfId="56" applyNumberFormat="1" applyFont="1" applyBorder="1" applyAlignment="1">
      <alignment horizontal="centerContinuous"/>
      <protection/>
    </xf>
    <xf numFmtId="0" fontId="7" fillId="0" borderId="0" xfId="56" applyNumberFormat="1" applyFont="1" applyAlignment="1">
      <alignment/>
      <protection/>
    </xf>
    <xf numFmtId="165" fontId="4" fillId="0" borderId="0" xfId="56" applyNumberFormat="1" applyFont="1" applyAlignment="1">
      <alignment horizontal="center"/>
      <protection/>
    </xf>
    <xf numFmtId="10" fontId="4" fillId="0" borderId="0" xfId="56" applyNumberFormat="1" applyFont="1" applyAlignment="1">
      <alignment/>
      <protection/>
    </xf>
    <xf numFmtId="0" fontId="7" fillId="0" borderId="0" xfId="56" applyNumberFormat="1" applyFont="1" applyAlignment="1">
      <alignment horizontal="center"/>
      <protection/>
    </xf>
    <xf numFmtId="0" fontId="4" fillId="0" borderId="0" xfId="56" applyNumberFormat="1" applyFont="1" applyFill="1" applyAlignment="1">
      <alignment/>
      <protection/>
    </xf>
    <xf numFmtId="0" fontId="4" fillId="0" borderId="0" xfId="56" applyNumberFormat="1" applyFont="1" applyFill="1" applyAlignment="1">
      <alignment horizontal="right"/>
      <protection/>
    </xf>
    <xf numFmtId="0" fontId="4" fillId="0" borderId="0" xfId="56" applyNumberFormat="1" applyFont="1" applyAlignment="1">
      <alignment horizontal="right"/>
      <protection/>
    </xf>
    <xf numFmtId="166" fontId="4" fillId="0" borderId="0" xfId="56" applyNumberFormat="1" applyFont="1" applyAlignment="1">
      <alignment/>
      <protection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Border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quotePrefix="1">
      <alignment horizontal="centerContinuous"/>
    </xf>
    <xf numFmtId="0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13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 quotePrefix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7" fontId="12" fillId="0" borderId="0" xfId="0" applyNumberFormat="1" applyFont="1" applyBorder="1" applyAlignment="1">
      <alignment horizontal="centerContinuous"/>
    </xf>
    <xf numFmtId="0" fontId="13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15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0" fontId="2" fillId="0" borderId="0" xfId="0" applyNumberFormat="1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5"/>
  <sheetViews>
    <sheetView tabSelected="1" zoomScale="40" zoomScaleNormal="40" zoomScalePageLayoutView="0" workbookViewId="0" topLeftCell="A1">
      <selection activeCell="A1" sqref="A1"/>
    </sheetView>
  </sheetViews>
  <sheetFormatPr defaultColWidth="9.6640625" defaultRowHeight="15"/>
  <cols>
    <col min="1" max="1" width="49.21484375" style="5" customWidth="1"/>
    <col min="2" max="2" width="19.6640625" style="5" customWidth="1"/>
    <col min="3" max="3" width="16.6640625" style="5" customWidth="1"/>
    <col min="4" max="4" width="28.6640625" style="5" customWidth="1"/>
    <col min="5" max="5" width="13.6640625" style="5" customWidth="1"/>
    <col min="6" max="6" width="22.6640625" style="5" customWidth="1"/>
    <col min="7" max="7" width="19.6640625" style="5" customWidth="1"/>
    <col min="8" max="8" width="18.6640625" style="5" customWidth="1"/>
    <col min="9" max="9" width="17.4453125" style="5" customWidth="1"/>
    <col min="10" max="10" width="21.6640625" style="5" customWidth="1"/>
    <col min="11" max="11" width="9.6640625" style="5" customWidth="1"/>
    <col min="12" max="12" width="19.6640625" style="5" customWidth="1"/>
    <col min="13" max="13" width="25.6640625" style="5" customWidth="1"/>
    <col min="14" max="14" width="9.6640625" style="5" customWidth="1"/>
    <col min="15" max="15" width="17.88671875" style="5" customWidth="1"/>
    <col min="16" max="16384" width="9.6640625" style="5" customWidth="1"/>
  </cols>
  <sheetData>
    <row r="1" spans="1:15" ht="28.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5" ht="30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  <c r="O2" s="7"/>
    </row>
    <row r="3" spans="1:15" ht="30">
      <c r="A3" s="8"/>
      <c r="B3" s="3"/>
      <c r="C3" s="3"/>
      <c r="D3" s="3"/>
      <c r="E3" s="3"/>
      <c r="F3" s="8"/>
      <c r="G3" s="8"/>
      <c r="H3" s="3"/>
      <c r="I3" s="3"/>
      <c r="J3" s="3"/>
      <c r="K3" s="3"/>
      <c r="L3" s="3"/>
      <c r="M3" s="3"/>
      <c r="N3" s="7"/>
      <c r="O3" s="7"/>
    </row>
    <row r="4" spans="1:15" ht="30">
      <c r="A4" s="3" t="s">
        <v>2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</row>
    <row r="5" spans="1:15" ht="30">
      <c r="A5" s="3" t="s">
        <v>3</v>
      </c>
      <c r="B5" s="3"/>
      <c r="C5" s="3"/>
      <c r="D5" s="3"/>
      <c r="E5" s="3"/>
      <c r="F5" s="3"/>
      <c r="G5" s="3"/>
      <c r="H5" s="3"/>
      <c r="I5" s="3"/>
      <c r="J5" s="7"/>
      <c r="K5" s="7"/>
      <c r="L5" s="7"/>
      <c r="M5" s="7"/>
      <c r="N5" s="7"/>
      <c r="O5" s="7"/>
    </row>
    <row r="6" spans="1:15" ht="30.75" thickBot="1">
      <c r="A6" s="3" t="s">
        <v>74</v>
      </c>
      <c r="B6" s="3"/>
      <c r="C6" s="3"/>
      <c r="D6" s="3"/>
      <c r="E6" s="3"/>
      <c r="F6" s="3"/>
      <c r="G6" s="3"/>
      <c r="H6" s="3"/>
      <c r="I6" s="3"/>
      <c r="J6" s="7"/>
      <c r="K6" s="7"/>
      <c r="L6" s="7"/>
      <c r="M6" s="7"/>
      <c r="N6" s="7"/>
      <c r="O6" s="7" t="s">
        <v>0</v>
      </c>
    </row>
    <row r="7" spans="1:15" ht="3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">
      <c r="A8" s="10"/>
      <c r="B8" s="11" t="s">
        <v>31</v>
      </c>
      <c r="C8" s="1"/>
      <c r="D8" s="11" t="s">
        <v>33</v>
      </c>
      <c r="E8" s="1"/>
      <c r="F8" s="1"/>
      <c r="G8" s="1"/>
      <c r="H8" s="1"/>
      <c r="I8" s="1"/>
      <c r="J8" s="1"/>
      <c r="K8" s="1"/>
      <c r="L8" s="11" t="s">
        <v>40</v>
      </c>
      <c r="M8" s="11" t="s">
        <v>46</v>
      </c>
      <c r="N8" s="1"/>
      <c r="O8" s="1"/>
    </row>
    <row r="9" spans="1:15" ht="30">
      <c r="A9" s="1"/>
      <c r="B9" s="11" t="s">
        <v>32</v>
      </c>
      <c r="C9" s="1"/>
      <c r="D9" s="11" t="s">
        <v>34</v>
      </c>
      <c r="E9" s="1"/>
      <c r="F9" s="11" t="s">
        <v>35</v>
      </c>
      <c r="G9" s="1"/>
      <c r="H9" s="11" t="s">
        <v>39</v>
      </c>
      <c r="I9" s="1"/>
      <c r="J9" s="11"/>
      <c r="K9" s="1"/>
      <c r="L9" s="11" t="s">
        <v>45</v>
      </c>
      <c r="M9" s="11" t="s">
        <v>47</v>
      </c>
      <c r="N9" s="1"/>
      <c r="O9" s="1"/>
    </row>
    <row r="10" spans="1:15" ht="30">
      <c r="A10" s="1"/>
      <c r="B10" s="1"/>
      <c r="C10" s="1"/>
      <c r="D10" s="1"/>
      <c r="E10" s="12"/>
      <c r="F10" s="12"/>
      <c r="G10" s="1"/>
      <c r="H10" s="1"/>
      <c r="I10" s="1"/>
      <c r="J10" s="13"/>
      <c r="K10" s="1"/>
      <c r="L10" s="1"/>
      <c r="M10" s="12"/>
      <c r="N10" s="1"/>
      <c r="O10" s="1"/>
    </row>
    <row r="11" spans="1:15" ht="30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30">
      <c r="A12" s="10" t="s">
        <v>4</v>
      </c>
      <c r="B12" s="1"/>
      <c r="C12" s="1"/>
      <c r="D12" s="1"/>
      <c r="E12" s="14"/>
      <c r="F12" s="13"/>
      <c r="G12" s="13"/>
      <c r="H12" s="1"/>
      <c r="I12" s="1"/>
      <c r="J12" s="14"/>
      <c r="K12" s="1"/>
      <c r="L12" s="1"/>
      <c r="M12" s="13"/>
      <c r="N12" s="1"/>
      <c r="O12" s="1"/>
    </row>
    <row r="13" spans="1:15" ht="30">
      <c r="A13" s="1"/>
      <c r="B13" s="1"/>
      <c r="C13" s="1"/>
      <c r="D13" s="1"/>
      <c r="E13" s="1"/>
      <c r="F13" s="13"/>
      <c r="G13" s="13"/>
      <c r="H13" s="1"/>
      <c r="I13" s="1"/>
      <c r="J13" s="1"/>
      <c r="K13" s="1"/>
      <c r="L13" s="1"/>
      <c r="M13" s="13"/>
      <c r="N13" s="1"/>
      <c r="O13" s="13"/>
    </row>
    <row r="14" spans="1:15" ht="30">
      <c r="A14" s="1" t="s">
        <v>5</v>
      </c>
      <c r="B14" s="28">
        <v>10.18</v>
      </c>
      <c r="C14" s="1"/>
      <c r="D14" s="1"/>
      <c r="E14" s="1"/>
      <c r="F14" s="13"/>
      <c r="G14" s="13"/>
      <c r="H14" s="1"/>
      <c r="I14" s="1"/>
      <c r="J14" s="14"/>
      <c r="K14" s="1"/>
      <c r="L14" s="11" t="s">
        <v>36</v>
      </c>
      <c r="M14" s="12">
        <f>SUM(B14:L14)</f>
        <v>10.18</v>
      </c>
      <c r="N14" s="1"/>
      <c r="O14" s="1" t="s">
        <v>49</v>
      </c>
    </row>
    <row r="15" spans="1:15" ht="30">
      <c r="A15" s="1"/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3"/>
    </row>
    <row r="16" spans="1:15" ht="30">
      <c r="A16" s="1" t="s">
        <v>6</v>
      </c>
      <c r="B16" s="1"/>
      <c r="C16" s="1"/>
      <c r="D16" s="1"/>
      <c r="E16" s="13"/>
      <c r="F16" s="13"/>
      <c r="G16" s="1"/>
      <c r="H16" s="1"/>
      <c r="I16" s="1"/>
      <c r="J16" s="13"/>
      <c r="K16" s="1"/>
      <c r="L16" s="1"/>
      <c r="M16" s="13"/>
      <c r="N16" s="1"/>
      <c r="O16" s="1"/>
    </row>
    <row r="17" spans="1:15" ht="30">
      <c r="A17" s="1" t="s">
        <v>67</v>
      </c>
      <c r="B17" s="13">
        <v>0.484</v>
      </c>
      <c r="C17" s="13"/>
      <c r="D17" s="13">
        <v>0.56709</v>
      </c>
      <c r="E17" s="13"/>
      <c r="F17" s="13">
        <v>-0.01379</v>
      </c>
      <c r="G17" s="13"/>
      <c r="H17" s="13">
        <v>0</v>
      </c>
      <c r="I17" s="13"/>
      <c r="J17" s="13"/>
      <c r="K17" s="13"/>
      <c r="L17" s="13">
        <f>SUM(D17:J17)</f>
        <v>0.5533</v>
      </c>
      <c r="M17" s="13">
        <f>B17+L17</f>
        <v>1.0373</v>
      </c>
      <c r="N17" s="1"/>
      <c r="O17" s="13" t="s">
        <v>50</v>
      </c>
    </row>
    <row r="18" spans="1:15" ht="30">
      <c r="A18" s="1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"/>
      <c r="O18" s="1"/>
    </row>
    <row r="19" spans="1:15" ht="30">
      <c r="A19" s="1" t="s">
        <v>134</v>
      </c>
      <c r="B19" s="13"/>
      <c r="C19" s="13"/>
      <c r="D19" s="15"/>
      <c r="E19" s="13"/>
      <c r="F19" s="13"/>
      <c r="G19" s="13"/>
      <c r="H19" s="13"/>
      <c r="I19" s="13"/>
      <c r="J19" s="13"/>
      <c r="K19" s="13"/>
      <c r="L19" s="13"/>
      <c r="M19" s="13">
        <v>0.02423</v>
      </c>
      <c r="N19" s="1"/>
      <c r="O19" s="13" t="s">
        <v>50</v>
      </c>
    </row>
    <row r="20" spans="1:15" ht="30">
      <c r="A20" s="1"/>
      <c r="B20" s="13"/>
      <c r="C20" s="13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</row>
    <row r="21" spans="1:15" ht="30">
      <c r="A21" s="10" t="s">
        <v>69</v>
      </c>
      <c r="B21" s="13"/>
      <c r="C21" s="13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"/>
      <c r="O21" s="1"/>
    </row>
    <row r="22" spans="1:15" ht="30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"/>
      <c r="O22" s="1"/>
    </row>
    <row r="23" spans="1:15" ht="30">
      <c r="A23" s="1" t="s">
        <v>5</v>
      </c>
      <c r="B23" s="12">
        <v>3.33</v>
      </c>
      <c r="C23" s="13"/>
      <c r="D23" s="13"/>
      <c r="E23" s="13"/>
      <c r="F23" s="13"/>
      <c r="G23" s="13"/>
      <c r="H23" s="13"/>
      <c r="I23" s="13"/>
      <c r="J23" s="13"/>
      <c r="K23" s="13"/>
      <c r="L23" s="11" t="s">
        <v>36</v>
      </c>
      <c r="M23" s="12">
        <f>+B23</f>
        <v>3.33</v>
      </c>
      <c r="N23" s="1"/>
      <c r="O23" s="1" t="s">
        <v>70</v>
      </c>
    </row>
    <row r="24" spans="1:15" ht="30">
      <c r="A24" s="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"/>
      <c r="M24" s="13"/>
      <c r="N24" s="1"/>
      <c r="O24" s="1"/>
    </row>
    <row r="25" spans="1:15" ht="30">
      <c r="A25" s="1" t="s">
        <v>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"/>
      <c r="M25" s="13"/>
      <c r="N25" s="1"/>
      <c r="O25" s="1"/>
    </row>
    <row r="26" spans="1:15" ht="30">
      <c r="A26" s="1" t="s">
        <v>67</v>
      </c>
      <c r="B26" s="13">
        <v>0.484</v>
      </c>
      <c r="C26" s="13"/>
      <c r="D26" s="13">
        <f>+D17</f>
        <v>0.56709</v>
      </c>
      <c r="E26" s="13"/>
      <c r="F26" s="13">
        <f>+F17</f>
        <v>-0.01379</v>
      </c>
      <c r="G26" s="13"/>
      <c r="H26" s="13">
        <f>+H17</f>
        <v>0</v>
      </c>
      <c r="I26" s="13"/>
      <c r="J26" s="13"/>
      <c r="K26" s="13"/>
      <c r="L26" s="13">
        <f>SUM(D26:J26)</f>
        <v>0.5533</v>
      </c>
      <c r="M26" s="13">
        <f>B26+L26</f>
        <v>1.0373</v>
      </c>
      <c r="N26" s="1"/>
      <c r="O26" s="13" t="s">
        <v>50</v>
      </c>
    </row>
    <row r="27" spans="1:15" ht="30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"/>
      <c r="O27" s="1"/>
    </row>
    <row r="28" spans="1:15" ht="30">
      <c r="A28" s="1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"/>
      <c r="O28" s="1"/>
    </row>
    <row r="29" spans="1:15" ht="30">
      <c r="A29" s="10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30">
      <c r="A31" s="1" t="s">
        <v>5</v>
      </c>
      <c r="B31" s="12">
        <v>15.73</v>
      </c>
      <c r="C31" s="1"/>
      <c r="D31" s="1"/>
      <c r="E31" s="12"/>
      <c r="F31" s="12"/>
      <c r="G31" s="1"/>
      <c r="H31" s="1"/>
      <c r="I31" s="1"/>
      <c r="J31" s="13"/>
      <c r="K31" s="1"/>
      <c r="L31" s="11" t="s">
        <v>36</v>
      </c>
      <c r="M31" s="12">
        <f>SUM(B31:L31)</f>
        <v>15.73</v>
      </c>
      <c r="N31" s="1"/>
      <c r="O31" s="1" t="s">
        <v>49</v>
      </c>
    </row>
    <row r="32" spans="1:15" ht="30">
      <c r="A32" s="1"/>
      <c r="B32" s="1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3"/>
    </row>
    <row r="33" spans="1:15" ht="30">
      <c r="A33" s="1" t="s">
        <v>6</v>
      </c>
      <c r="B33" s="1"/>
      <c r="C33" s="1"/>
      <c r="D33" s="1"/>
      <c r="E33" s="13"/>
      <c r="F33" s="13"/>
      <c r="G33" s="13"/>
      <c r="H33" s="1"/>
      <c r="I33" s="1"/>
      <c r="J33" s="13"/>
      <c r="K33" s="1"/>
      <c r="L33" s="1"/>
      <c r="M33" s="13"/>
      <c r="N33" s="1"/>
      <c r="O33" s="1"/>
    </row>
    <row r="34" spans="1:15" ht="30">
      <c r="A34" s="1" t="s">
        <v>67</v>
      </c>
      <c r="B34" s="13">
        <v>0.12697</v>
      </c>
      <c r="C34" s="13"/>
      <c r="D34" s="13">
        <v>0.36309</v>
      </c>
      <c r="E34" s="13"/>
      <c r="F34" s="13">
        <v>0.00034</v>
      </c>
      <c r="G34" s="13"/>
      <c r="H34" s="13">
        <f>H3</f>
        <v>0</v>
      </c>
      <c r="I34" s="13"/>
      <c r="J34" s="13"/>
      <c r="K34" s="13"/>
      <c r="L34" s="13">
        <f>SUM(D34:J34)</f>
        <v>0.36343000000000003</v>
      </c>
      <c r="M34" s="13">
        <f>B34+L34</f>
        <v>0.49040000000000006</v>
      </c>
      <c r="N34" s="13"/>
      <c r="O34" s="13" t="s">
        <v>50</v>
      </c>
    </row>
    <row r="35" spans="1:15" ht="30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0">
      <c r="A37" s="10" t="s">
        <v>59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30">
      <c r="A39" s="1" t="s">
        <v>5</v>
      </c>
      <c r="B39" s="12">
        <v>16.65</v>
      </c>
      <c r="C39" s="1"/>
      <c r="D39" s="1"/>
      <c r="E39" s="12"/>
      <c r="F39" s="12"/>
      <c r="G39" s="1"/>
      <c r="H39" s="1"/>
      <c r="I39" s="1"/>
      <c r="J39" s="13"/>
      <c r="K39" s="1"/>
      <c r="L39" s="11" t="s">
        <v>36</v>
      </c>
      <c r="M39" s="12">
        <f>SUM(B39:L39)</f>
        <v>16.65</v>
      </c>
      <c r="N39" s="1"/>
      <c r="O39" s="1" t="s">
        <v>49</v>
      </c>
    </row>
    <row r="40" spans="1:15" ht="30">
      <c r="A40" s="1"/>
      <c r="B40" s="1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3"/>
    </row>
    <row r="41" spans="1:15" ht="30">
      <c r="A41" s="1" t="s">
        <v>6</v>
      </c>
      <c r="B41" s="1"/>
      <c r="C41" s="1"/>
      <c r="D41" s="1"/>
      <c r="E41" s="13"/>
      <c r="F41" s="13"/>
      <c r="G41" s="13"/>
      <c r="H41" s="1"/>
      <c r="I41" s="1"/>
      <c r="J41" s="13"/>
      <c r="K41" s="1"/>
      <c r="L41" s="1"/>
      <c r="M41" s="13"/>
      <c r="N41" s="1"/>
      <c r="O41" s="1"/>
    </row>
    <row r="42" spans="1:15" ht="30">
      <c r="A42" s="1" t="s">
        <v>17</v>
      </c>
      <c r="B42" s="13">
        <v>0.30786</v>
      </c>
      <c r="C42" s="13"/>
      <c r="D42" s="13">
        <v>0.50821</v>
      </c>
      <c r="E42" s="13"/>
      <c r="F42" s="13">
        <v>-0.01157</v>
      </c>
      <c r="G42" s="13"/>
      <c r="H42" s="13">
        <f>H17</f>
        <v>0</v>
      </c>
      <c r="I42" s="13"/>
      <c r="J42" s="13"/>
      <c r="K42" s="13"/>
      <c r="L42" s="13">
        <f>SUM(D42:J42)</f>
        <v>0.49664</v>
      </c>
      <c r="M42" s="13">
        <f>B42+L42</f>
        <v>0.8045</v>
      </c>
      <c r="N42" s="13"/>
      <c r="O42" s="13" t="s">
        <v>50</v>
      </c>
    </row>
    <row r="43" spans="1:15" ht="30">
      <c r="A43" s="1" t="s">
        <v>54</v>
      </c>
      <c r="B43" s="13">
        <v>0.25916</v>
      </c>
      <c r="C43" s="13"/>
      <c r="D43" s="13">
        <f>+D42</f>
        <v>0.50821</v>
      </c>
      <c r="E43" s="13"/>
      <c r="F43" s="13">
        <f>+F42</f>
        <v>-0.01157</v>
      </c>
      <c r="G43" s="13"/>
      <c r="H43" s="13">
        <f>+H42</f>
        <v>0</v>
      </c>
      <c r="I43" s="13"/>
      <c r="J43" s="13"/>
      <c r="K43" s="13"/>
      <c r="L43" s="13">
        <f>SUM(D43:J43)</f>
        <v>0.49664</v>
      </c>
      <c r="M43" s="13">
        <f>B43+L43</f>
        <v>0.7558</v>
      </c>
      <c r="N43" s="13"/>
      <c r="O43" s="13" t="s">
        <v>50</v>
      </c>
    </row>
    <row r="44" spans="1:15" ht="30">
      <c r="A44" s="1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1:15" ht="30">
      <c r="A45" s="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1:15" ht="30">
      <c r="A46" s="1"/>
      <c r="B46" s="1"/>
      <c r="C46" s="1"/>
      <c r="D46" s="1"/>
      <c r="E46" s="13"/>
      <c r="F46" s="13"/>
      <c r="G46" s="13"/>
      <c r="H46" s="1"/>
      <c r="I46" s="1"/>
      <c r="J46" s="13"/>
      <c r="K46" s="1"/>
      <c r="L46" s="1"/>
      <c r="M46" s="13"/>
      <c r="N46" s="1"/>
      <c r="O46" s="1"/>
    </row>
    <row r="47" spans="1:15" ht="30">
      <c r="A47" s="10" t="s">
        <v>60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30">
      <c r="A49" s="1" t="s">
        <v>5</v>
      </c>
      <c r="B49" s="12">
        <v>32.38</v>
      </c>
      <c r="C49" s="1"/>
      <c r="D49" s="1"/>
      <c r="E49" s="12"/>
      <c r="F49" s="12"/>
      <c r="G49" s="1"/>
      <c r="H49" s="1"/>
      <c r="I49" s="1"/>
      <c r="J49" s="13"/>
      <c r="K49" s="1"/>
      <c r="L49" s="11" t="s">
        <v>36</v>
      </c>
      <c r="M49" s="12">
        <f>SUM(B49:L49)</f>
        <v>32.38</v>
      </c>
      <c r="N49" s="1"/>
      <c r="O49" s="1" t="s">
        <v>49</v>
      </c>
    </row>
    <row r="50" spans="1:15" ht="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3"/>
    </row>
    <row r="51" spans="1:15" ht="30">
      <c r="A51" s="1" t="s">
        <v>6</v>
      </c>
      <c r="B51" s="1"/>
      <c r="C51" s="1"/>
      <c r="D51" s="1"/>
      <c r="E51" s="13"/>
      <c r="F51" s="13"/>
      <c r="G51" s="13"/>
      <c r="H51" s="1"/>
      <c r="I51" s="1"/>
      <c r="J51" s="13"/>
      <c r="K51" s="1"/>
      <c r="L51" s="1"/>
      <c r="M51" s="13"/>
      <c r="N51" s="1"/>
      <c r="O51" s="1"/>
    </row>
    <row r="52" spans="1:15" ht="30">
      <c r="A52" s="1" t="s">
        <v>17</v>
      </c>
      <c r="B52" s="13">
        <v>0.32096</v>
      </c>
      <c r="C52" s="13"/>
      <c r="D52" s="13">
        <v>0.45046</v>
      </c>
      <c r="E52" s="13"/>
      <c r="F52" s="13">
        <v>0.00634</v>
      </c>
      <c r="G52" s="13"/>
      <c r="H52" s="13">
        <f>H35</f>
        <v>0</v>
      </c>
      <c r="I52" s="13"/>
      <c r="J52" s="13"/>
      <c r="K52" s="13"/>
      <c r="L52" s="13">
        <f>SUM(D52:J52)</f>
        <v>0.45680000000000004</v>
      </c>
      <c r="M52" s="13">
        <f>B52+L52</f>
        <v>0.77776</v>
      </c>
      <c r="N52" s="13"/>
      <c r="O52" s="13" t="s">
        <v>50</v>
      </c>
    </row>
    <row r="53" spans="1:15" ht="30">
      <c r="A53" s="1" t="s">
        <v>7</v>
      </c>
      <c r="B53" s="13">
        <v>0.23126</v>
      </c>
      <c r="C53" s="13"/>
      <c r="D53" s="13">
        <f>D52</f>
        <v>0.45046</v>
      </c>
      <c r="E53" s="13"/>
      <c r="F53" s="13">
        <f>F52</f>
        <v>0.00634</v>
      </c>
      <c r="G53" s="13"/>
      <c r="H53" s="13">
        <f>$H$17</f>
        <v>0</v>
      </c>
      <c r="I53" s="13"/>
      <c r="J53" s="13"/>
      <c r="K53" s="13"/>
      <c r="L53" s="13">
        <f>SUM(D53:J53)</f>
        <v>0.45680000000000004</v>
      </c>
      <c r="M53" s="13">
        <f>B53+L53</f>
        <v>0.68806</v>
      </c>
      <c r="N53" s="13"/>
      <c r="O53" s="13" t="s">
        <v>50</v>
      </c>
    </row>
    <row r="54" spans="1:15" ht="30">
      <c r="A54" s="1" t="s">
        <v>71</v>
      </c>
      <c r="B54" s="13">
        <v>0.18498</v>
      </c>
      <c r="C54" s="13"/>
      <c r="D54" s="13">
        <f>D53</f>
        <v>0.45046</v>
      </c>
      <c r="E54" s="13"/>
      <c r="F54" s="13">
        <f>F53</f>
        <v>0.00634</v>
      </c>
      <c r="G54" s="13"/>
      <c r="H54" s="13">
        <f>$H$17</f>
        <v>0</v>
      </c>
      <c r="I54" s="13"/>
      <c r="J54" s="13"/>
      <c r="K54" s="13"/>
      <c r="L54" s="13">
        <f>SUM(D54:J54)</f>
        <v>0.45680000000000004</v>
      </c>
      <c r="M54" s="13">
        <f>B54+L54</f>
        <v>0.64178</v>
      </c>
      <c r="N54" s="13"/>
      <c r="O54" s="13" t="s">
        <v>50</v>
      </c>
    </row>
    <row r="55" spans="1:15" ht="30">
      <c r="A55" s="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30">
      <c r="A56" s="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30">
      <c r="A57" s="1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30">
      <c r="A58" s="1"/>
      <c r="B58" s="1"/>
      <c r="C58" s="1"/>
      <c r="D58" s="1"/>
      <c r="E58" s="13"/>
      <c r="F58" s="13"/>
      <c r="G58" s="13"/>
      <c r="H58" s="1"/>
      <c r="I58" s="1"/>
      <c r="J58" s="13"/>
      <c r="K58" s="1"/>
      <c r="L58" s="1"/>
      <c r="M58" s="13"/>
      <c r="N58" s="1"/>
      <c r="O58" s="1"/>
    </row>
    <row r="59" spans="1:15" ht="30">
      <c r="A59" s="10" t="s">
        <v>53</v>
      </c>
      <c r="B59" s="1"/>
      <c r="C59" s="1"/>
      <c r="D59" s="1"/>
      <c r="E59" s="13"/>
      <c r="F59" s="13"/>
      <c r="G59" s="13"/>
      <c r="H59" s="1"/>
      <c r="I59" s="1"/>
      <c r="J59" s="13"/>
      <c r="K59" s="1"/>
      <c r="L59" s="1"/>
      <c r="M59" s="13"/>
      <c r="N59" s="1"/>
      <c r="O59" s="1"/>
    </row>
    <row r="60" spans="1:15" ht="30">
      <c r="A60" s="1"/>
      <c r="B60" s="1"/>
      <c r="C60" s="1"/>
      <c r="D60" s="1"/>
      <c r="E60" s="13"/>
      <c r="F60" s="13"/>
      <c r="G60" s="13"/>
      <c r="H60" s="1"/>
      <c r="I60" s="1"/>
      <c r="J60" s="13"/>
      <c r="K60" s="1"/>
      <c r="L60" s="1"/>
      <c r="M60" s="13"/>
      <c r="N60" s="1"/>
      <c r="O60" s="1"/>
    </row>
    <row r="61" spans="1:15" ht="30">
      <c r="A61" s="1"/>
      <c r="B61" s="12"/>
      <c r="C61" s="1"/>
      <c r="D61" s="1"/>
      <c r="E61" s="1"/>
      <c r="F61" s="13"/>
      <c r="G61" s="13"/>
      <c r="H61" s="1"/>
      <c r="I61" s="1"/>
      <c r="J61" s="14"/>
      <c r="K61" s="1"/>
      <c r="L61" s="11"/>
      <c r="M61" s="12"/>
      <c r="N61" s="1"/>
      <c r="O61" s="1"/>
    </row>
    <row r="62" spans="1:15" ht="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3"/>
    </row>
    <row r="63" spans="1:15" ht="30">
      <c r="A63" s="1" t="s">
        <v>62</v>
      </c>
      <c r="B63" s="1"/>
      <c r="C63" s="1"/>
      <c r="D63" s="1"/>
      <c r="E63" s="13"/>
      <c r="F63" s="13"/>
      <c r="G63" s="1"/>
      <c r="H63" s="1"/>
      <c r="I63" s="1"/>
      <c r="J63" s="13"/>
      <c r="K63" s="1"/>
      <c r="L63" s="1"/>
      <c r="M63" s="13"/>
      <c r="N63" s="1"/>
      <c r="O63" s="1"/>
    </row>
    <row r="64" spans="1:15" ht="30">
      <c r="A64" s="1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"/>
      <c r="O64" s="13"/>
    </row>
    <row r="65" spans="1:15" ht="30">
      <c r="A65" s="1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"/>
      <c r="O65" s="1"/>
    </row>
    <row r="66" spans="1:15" ht="30">
      <c r="A66" s="1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"/>
      <c r="O66" s="1"/>
    </row>
    <row r="67" spans="1:15" ht="30">
      <c r="A67" s="1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"/>
      <c r="O67" s="1"/>
    </row>
    <row r="68" spans="1:15" ht="30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3"/>
    </row>
    <row r="69" spans="1:15" ht="30">
      <c r="A69" s="10" t="s">
        <v>61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3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30">
      <c r="A71" s="1"/>
      <c r="B71" s="12"/>
      <c r="C71" s="1"/>
      <c r="D71" s="1"/>
      <c r="E71" s="12"/>
      <c r="F71" s="12"/>
      <c r="G71" s="1"/>
      <c r="H71" s="1"/>
      <c r="I71" s="1"/>
      <c r="J71" s="13"/>
      <c r="K71" s="1"/>
      <c r="L71" s="11"/>
      <c r="M71" s="12"/>
      <c r="N71" s="1"/>
      <c r="O71" s="1"/>
    </row>
    <row r="72" spans="1:15" ht="30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3"/>
    </row>
    <row r="73" spans="1:15" ht="30">
      <c r="A73" s="1" t="s">
        <v>63</v>
      </c>
      <c r="B73" s="1"/>
      <c r="C73" s="1"/>
      <c r="D73" s="1"/>
      <c r="E73" s="13"/>
      <c r="F73" s="13"/>
      <c r="G73" s="13"/>
      <c r="H73" s="1"/>
      <c r="I73" s="1"/>
      <c r="J73" s="13"/>
      <c r="K73" s="1"/>
      <c r="L73" s="1"/>
      <c r="M73" s="13"/>
      <c r="N73" s="1"/>
      <c r="O73" s="1"/>
    </row>
    <row r="74" spans="1:15" ht="30">
      <c r="A74" s="1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30">
      <c r="A75" s="1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30">
      <c r="A76" s="1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30">
      <c r="A77" s="1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30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30">
      <c r="A79" s="10" t="s">
        <v>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3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0">
      <c r="A81" s="1" t="s">
        <v>9</v>
      </c>
      <c r="B81" s="12">
        <v>13.14</v>
      </c>
      <c r="C81" s="1"/>
      <c r="D81" s="13">
        <v>0.34973</v>
      </c>
      <c r="E81" s="1"/>
      <c r="F81" s="13">
        <v>-0.02892</v>
      </c>
      <c r="G81" s="1"/>
      <c r="H81" s="13">
        <f>$H$17</f>
        <v>0</v>
      </c>
      <c r="I81" s="1"/>
      <c r="J81" s="13">
        <f>$J$17</f>
        <v>0</v>
      </c>
      <c r="K81" s="1"/>
      <c r="L81" s="12">
        <f>ROUND((SUM(D81:J81)*18),2)</f>
        <v>5.77</v>
      </c>
      <c r="M81" s="12">
        <f>ROUND(+B81+L81,2)</f>
        <v>18.91</v>
      </c>
      <c r="N81" s="1"/>
      <c r="O81" s="1" t="s">
        <v>49</v>
      </c>
    </row>
    <row r="82" spans="1:15" ht="30">
      <c r="A82" s="1"/>
      <c r="B82" s="12"/>
      <c r="C82" s="1"/>
      <c r="D82" s="13"/>
      <c r="E82" s="1"/>
      <c r="F82" s="13"/>
      <c r="G82" s="1"/>
      <c r="H82" s="13"/>
      <c r="I82" s="1"/>
      <c r="J82" s="13"/>
      <c r="K82" s="1"/>
      <c r="L82" s="12"/>
      <c r="M82" s="12"/>
      <c r="N82" s="1"/>
      <c r="O82" s="1"/>
    </row>
    <row r="83" spans="1:15" ht="30">
      <c r="A83" s="1"/>
      <c r="B83" s="12"/>
      <c r="C83" s="1"/>
      <c r="D83" s="13"/>
      <c r="E83" s="1"/>
      <c r="F83" s="13"/>
      <c r="G83" s="1"/>
      <c r="H83" s="13"/>
      <c r="I83" s="1"/>
      <c r="J83" s="13"/>
      <c r="K83" s="1"/>
      <c r="L83" s="12"/>
      <c r="M83" s="12"/>
      <c r="N83" s="1"/>
      <c r="O83" s="1"/>
    </row>
    <row r="84" spans="1:15" ht="30">
      <c r="A84" s="1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30">
      <c r="A85" s="1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30">
      <c r="A86" s="16"/>
      <c r="B86" s="1"/>
      <c r="C86" s="1"/>
      <c r="D86" s="1"/>
      <c r="E86" s="1"/>
      <c r="F86" s="1" t="s">
        <v>75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ht="30">
      <c r="A87" s="25" t="s">
        <v>131</v>
      </c>
      <c r="B87" s="1"/>
      <c r="C87" s="1"/>
      <c r="D87" s="1"/>
      <c r="E87" s="1"/>
      <c r="F87" s="1" t="s">
        <v>76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ht="30">
      <c r="A88" s="1"/>
      <c r="B88" s="1"/>
      <c r="C88" s="1"/>
      <c r="D88" s="1"/>
      <c r="E88" s="1"/>
      <c r="F88" s="17" t="s">
        <v>64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ht="30">
      <c r="A89" s="1"/>
      <c r="B89" s="1"/>
      <c r="C89" s="1"/>
      <c r="D89" s="1"/>
      <c r="E89" s="1"/>
      <c r="F89" s="17"/>
      <c r="G89" s="1"/>
      <c r="H89" s="1"/>
      <c r="I89" s="1"/>
      <c r="J89" s="1"/>
      <c r="K89" s="1"/>
      <c r="L89" s="1"/>
      <c r="M89" s="1"/>
      <c r="N89" s="1"/>
      <c r="O89" s="1"/>
    </row>
    <row r="90" spans="1:15" ht="36.75">
      <c r="A90" s="1"/>
      <c r="B90" s="1"/>
      <c r="C90" s="1"/>
      <c r="D90" s="1"/>
      <c r="E90" s="1"/>
      <c r="F90" s="18"/>
      <c r="G90" s="1"/>
      <c r="H90" s="1"/>
      <c r="I90" s="1"/>
      <c r="J90" s="1"/>
      <c r="K90" s="1"/>
      <c r="L90" s="1"/>
      <c r="M90" s="1"/>
      <c r="N90" s="1"/>
      <c r="O90" s="1"/>
    </row>
    <row r="91" spans="1:15" ht="30">
      <c r="A91" s="1"/>
      <c r="B91" s="1"/>
      <c r="C91" s="1"/>
      <c r="D91" s="1"/>
      <c r="E91" s="1"/>
      <c r="F91" s="10"/>
      <c r="G91" s="1"/>
      <c r="H91" s="1"/>
      <c r="I91" s="1"/>
      <c r="J91" s="1"/>
      <c r="K91" s="1"/>
      <c r="L91" s="1"/>
      <c r="M91" s="1"/>
      <c r="N91" s="1"/>
      <c r="O91" s="7" t="s">
        <v>10</v>
      </c>
    </row>
    <row r="92" spans="1:15" ht="30">
      <c r="A92" s="3" t="s">
        <v>1</v>
      </c>
      <c r="B92" s="3"/>
      <c r="C92" s="3"/>
      <c r="D92" s="3"/>
      <c r="E92" s="3"/>
      <c r="F92" s="3"/>
      <c r="G92" s="3"/>
      <c r="H92" s="3"/>
      <c r="I92" s="7"/>
      <c r="J92" s="7"/>
      <c r="K92" s="7"/>
      <c r="L92" s="7"/>
      <c r="M92" s="7"/>
      <c r="N92" s="7"/>
      <c r="O92" s="7"/>
    </row>
    <row r="93" spans="1:15" ht="30">
      <c r="A93" s="3" t="s">
        <v>2</v>
      </c>
      <c r="B93" s="3"/>
      <c r="C93" s="3"/>
      <c r="D93" s="3"/>
      <c r="E93" s="3"/>
      <c r="F93" s="3"/>
      <c r="G93" s="3"/>
      <c r="H93" s="3"/>
      <c r="I93" s="7"/>
      <c r="J93" s="7"/>
      <c r="K93" s="7"/>
      <c r="L93" s="7"/>
      <c r="M93" s="7"/>
      <c r="N93" s="7"/>
      <c r="O93" s="7"/>
    </row>
    <row r="94" spans="1:15" ht="30">
      <c r="A94" s="3" t="s">
        <v>57</v>
      </c>
      <c r="B94" s="3"/>
      <c r="C94" s="3"/>
      <c r="D94" s="3"/>
      <c r="E94" s="3"/>
      <c r="F94" s="3"/>
      <c r="G94" s="3"/>
      <c r="H94" s="3"/>
      <c r="I94" s="7"/>
      <c r="J94" s="7"/>
      <c r="K94" s="7"/>
      <c r="L94" s="7"/>
      <c r="M94" s="7"/>
      <c r="N94" s="7"/>
      <c r="O94" s="7"/>
    </row>
    <row r="95" spans="1:15" ht="30.75" thickBot="1">
      <c r="A95" s="3" t="str">
        <f>+A6</f>
        <v>         JANUARY 2019</v>
      </c>
      <c r="B95" s="3"/>
      <c r="C95" s="3"/>
      <c r="D95" s="3"/>
      <c r="E95" s="3"/>
      <c r="F95" s="3"/>
      <c r="G95" s="3"/>
      <c r="H95" s="3"/>
      <c r="I95" s="7"/>
      <c r="J95" s="7"/>
      <c r="K95" s="7"/>
      <c r="L95" s="7"/>
      <c r="M95" s="7"/>
      <c r="N95" s="7"/>
      <c r="O95" s="7"/>
    </row>
    <row r="96" spans="1:15" ht="30">
      <c r="A96" s="19"/>
      <c r="B96" s="19"/>
      <c r="C96" s="19"/>
      <c r="D96" s="1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</row>
    <row r="97" spans="1:15" ht="30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0">
      <c r="A98" s="1"/>
      <c r="B98" s="1"/>
      <c r="C98" s="1"/>
      <c r="D98" s="1"/>
      <c r="E98" s="1"/>
      <c r="F98" s="11" t="s">
        <v>31</v>
      </c>
      <c r="G98" s="1"/>
      <c r="H98" s="1"/>
      <c r="I98" s="1"/>
      <c r="J98" s="11" t="s">
        <v>40</v>
      </c>
      <c r="K98" s="1"/>
      <c r="L98" s="1"/>
      <c r="M98" s="11" t="s">
        <v>46</v>
      </c>
      <c r="N98" s="7"/>
      <c r="O98" s="7"/>
    </row>
    <row r="99" spans="1:15" ht="30">
      <c r="A99" s="1"/>
      <c r="B99" s="1"/>
      <c r="C99" s="1"/>
      <c r="D99" s="1"/>
      <c r="E99" s="1"/>
      <c r="F99" s="11" t="s">
        <v>32</v>
      </c>
      <c r="G99" s="1"/>
      <c r="H99" s="1"/>
      <c r="I99" s="1"/>
      <c r="J99" s="11" t="s">
        <v>43</v>
      </c>
      <c r="K99" s="1"/>
      <c r="L99" s="1"/>
      <c r="M99" s="11" t="s">
        <v>47</v>
      </c>
      <c r="N99" s="1"/>
      <c r="O99" s="1"/>
    </row>
    <row r="100" spans="1:15" ht="30">
      <c r="A100" s="1"/>
      <c r="B100" s="1"/>
      <c r="C100" s="1"/>
      <c r="D100" s="1"/>
      <c r="E100" s="1"/>
      <c r="F100" s="1"/>
      <c r="G100" s="1"/>
      <c r="H100" s="1"/>
      <c r="I100" s="1"/>
      <c r="J100" s="21"/>
      <c r="K100" s="1"/>
      <c r="L100" s="1"/>
      <c r="M100" s="1"/>
      <c r="N100" s="1"/>
      <c r="O100" s="1"/>
    </row>
    <row r="101" spans="1:15" ht="30">
      <c r="A101" s="1"/>
      <c r="B101" s="1"/>
      <c r="C101" s="1"/>
      <c r="D101" s="1"/>
      <c r="E101" s="1"/>
      <c r="F101" s="21"/>
      <c r="G101" s="1"/>
      <c r="H101" s="21"/>
      <c r="I101" s="1"/>
      <c r="J101" s="21"/>
      <c r="K101" s="1"/>
      <c r="L101" s="1"/>
      <c r="M101" s="21"/>
      <c r="N101" s="1"/>
      <c r="O101" s="1"/>
    </row>
    <row r="102" spans="1:15" ht="30">
      <c r="A102" s="10" t="s">
        <v>11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30">
      <c r="A103" s="10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30">
      <c r="A104" s="1" t="s">
        <v>5</v>
      </c>
      <c r="B104" s="1"/>
      <c r="C104" s="1"/>
      <c r="D104" s="1"/>
      <c r="E104" s="1"/>
      <c r="F104" s="12">
        <v>430.15</v>
      </c>
      <c r="G104" s="1"/>
      <c r="H104" s="12"/>
      <c r="I104" s="1"/>
      <c r="J104" s="11" t="s">
        <v>36</v>
      </c>
      <c r="K104" s="1"/>
      <c r="L104" s="1"/>
      <c r="M104" s="12">
        <f>SUM(F104:J104)</f>
        <v>430.15</v>
      </c>
      <c r="N104" s="1"/>
      <c r="O104" s="1" t="s">
        <v>49</v>
      </c>
    </row>
    <row r="105" spans="1:15" ht="30">
      <c r="A105" s="1"/>
      <c r="B105" s="1"/>
      <c r="C105" s="1"/>
      <c r="D105" s="1"/>
      <c r="E105" s="12"/>
      <c r="F105" s="12"/>
      <c r="G105" s="1"/>
      <c r="H105" s="13"/>
      <c r="I105" s="1"/>
      <c r="J105" s="13"/>
      <c r="K105" s="1"/>
      <c r="L105" s="1"/>
      <c r="M105" s="12"/>
      <c r="N105" s="1"/>
      <c r="O105" s="1"/>
    </row>
    <row r="106" spans="1:15" ht="30">
      <c r="A106" s="1" t="s">
        <v>12</v>
      </c>
      <c r="B106" s="1"/>
      <c r="C106" s="1"/>
      <c r="D106" s="1"/>
      <c r="E106" s="1"/>
      <c r="F106" s="13">
        <v>0.185</v>
      </c>
      <c r="G106" s="1"/>
      <c r="H106" s="13"/>
      <c r="I106" s="1"/>
      <c r="J106" s="13">
        <v>0.90778</v>
      </c>
      <c r="K106" s="1"/>
      <c r="L106" s="1"/>
      <c r="M106" s="13">
        <f>SUM(F106:J106)</f>
        <v>1.09278</v>
      </c>
      <c r="N106" s="1"/>
      <c r="O106" s="1" t="s">
        <v>50</v>
      </c>
    </row>
    <row r="107" spans="1:15" ht="30">
      <c r="A107" s="1"/>
      <c r="B107" s="1"/>
      <c r="C107" s="1"/>
      <c r="D107" s="1"/>
      <c r="E107" s="14"/>
      <c r="F107" s="13"/>
      <c r="G107" s="13"/>
      <c r="H107" s="14"/>
      <c r="I107" s="1"/>
      <c r="J107" s="13"/>
      <c r="K107" s="1"/>
      <c r="L107" s="1"/>
      <c r="M107" s="13"/>
      <c r="N107" s="1"/>
      <c r="O107" s="1"/>
    </row>
    <row r="108" spans="1:15" ht="30">
      <c r="A108" s="1" t="s">
        <v>13</v>
      </c>
      <c r="B108" s="1"/>
      <c r="C108" s="1"/>
      <c r="D108" s="1"/>
      <c r="E108" s="1"/>
      <c r="F108" s="22" t="s">
        <v>36</v>
      </c>
      <c r="G108" s="13"/>
      <c r="H108" s="1"/>
      <c r="I108" s="1"/>
      <c r="J108" s="13">
        <v>0.0136</v>
      </c>
      <c r="K108" s="13"/>
      <c r="L108" s="1"/>
      <c r="M108" s="13">
        <f>SUM(F108:J108)</f>
        <v>0.0136</v>
      </c>
      <c r="N108" s="13"/>
      <c r="O108" s="1" t="s">
        <v>50</v>
      </c>
    </row>
    <row r="109" spans="1:15" ht="30">
      <c r="A109" s="1"/>
      <c r="B109" s="1"/>
      <c r="C109" s="1"/>
      <c r="D109" s="1"/>
      <c r="E109" s="1"/>
      <c r="F109" s="13"/>
      <c r="G109" s="13"/>
      <c r="H109" s="1"/>
      <c r="I109" s="1"/>
      <c r="J109" s="13"/>
      <c r="K109" s="13"/>
      <c r="L109" s="1"/>
      <c r="M109" s="13"/>
      <c r="N109" s="1"/>
      <c r="O109" s="1"/>
    </row>
    <row r="110" spans="1:15" ht="30">
      <c r="A110" s="1" t="s">
        <v>14</v>
      </c>
      <c r="B110" s="1"/>
      <c r="C110" s="1"/>
      <c r="D110" s="1"/>
      <c r="E110" s="1"/>
      <c r="F110" s="13">
        <v>0.06829</v>
      </c>
      <c r="G110" s="1"/>
      <c r="H110" s="13"/>
      <c r="I110" s="1"/>
      <c r="J110" s="11" t="s">
        <v>36</v>
      </c>
      <c r="K110" s="13"/>
      <c r="L110" s="1"/>
      <c r="M110" s="13">
        <f>SUM(F110:J110)</f>
        <v>0.06829</v>
      </c>
      <c r="N110" s="13"/>
      <c r="O110" s="1" t="s">
        <v>50</v>
      </c>
    </row>
    <row r="111" spans="1:15" ht="30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3"/>
      <c r="L111" s="1"/>
      <c r="M111" s="23"/>
      <c r="N111" s="1"/>
      <c r="O111" s="1"/>
    </row>
    <row r="112" spans="1:15" ht="30">
      <c r="A112" s="1" t="s">
        <v>15</v>
      </c>
      <c r="B112" s="1"/>
      <c r="C112" s="1"/>
      <c r="D112" s="1"/>
      <c r="E112" s="1"/>
      <c r="F112" s="11" t="s">
        <v>36</v>
      </c>
      <c r="G112" s="1"/>
      <c r="H112" s="1"/>
      <c r="I112" s="1"/>
      <c r="J112" s="13">
        <v>0.33537</v>
      </c>
      <c r="K112" s="1"/>
      <c r="L112" s="1"/>
      <c r="M112" s="13">
        <f>SUM(F112:J112)</f>
        <v>0.33537</v>
      </c>
      <c r="N112" s="1"/>
      <c r="O112" s="1" t="s">
        <v>50</v>
      </c>
    </row>
    <row r="113" spans="1:15" ht="30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30">
      <c r="A114" s="10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30">
      <c r="A115" s="10" t="s">
        <v>16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30">
      <c r="A116" s="1"/>
      <c r="B116" s="1"/>
      <c r="C116" s="1"/>
      <c r="D116" s="1"/>
      <c r="E116" s="12"/>
      <c r="F116" s="12"/>
      <c r="G116" s="1"/>
      <c r="H116" s="13"/>
      <c r="I116" s="1"/>
      <c r="J116" s="13"/>
      <c r="K116" s="1"/>
      <c r="L116" s="1"/>
      <c r="M116" s="12"/>
      <c r="N116" s="1"/>
      <c r="O116" s="1"/>
    </row>
    <row r="117" spans="1:15" ht="30">
      <c r="A117" s="1" t="s">
        <v>5</v>
      </c>
      <c r="B117" s="1"/>
      <c r="C117" s="1"/>
      <c r="D117" s="1"/>
      <c r="E117" s="1"/>
      <c r="F117" s="12">
        <v>647.53</v>
      </c>
      <c r="G117" s="1"/>
      <c r="H117" s="12"/>
      <c r="I117" s="1"/>
      <c r="J117" s="11" t="s">
        <v>36</v>
      </c>
      <c r="K117" s="13"/>
      <c r="L117" s="1"/>
      <c r="M117" s="12">
        <f>SUM(F117:J117)</f>
        <v>647.53</v>
      </c>
      <c r="N117" s="13"/>
      <c r="O117" s="1" t="s">
        <v>49</v>
      </c>
    </row>
    <row r="118" spans="1:15" ht="30">
      <c r="A118" s="1"/>
      <c r="B118" s="1"/>
      <c r="C118" s="1"/>
      <c r="D118" s="1"/>
      <c r="E118" s="14"/>
      <c r="F118" s="13"/>
      <c r="G118" s="13"/>
      <c r="H118" s="13"/>
      <c r="I118" s="1"/>
      <c r="J118" s="13"/>
      <c r="K118" s="1"/>
      <c r="L118" s="1"/>
      <c r="M118" s="13"/>
      <c r="N118" s="1"/>
      <c r="O118" s="1"/>
    </row>
    <row r="119" spans="1:15" ht="30">
      <c r="A119" s="1" t="s">
        <v>12</v>
      </c>
      <c r="B119" s="1"/>
      <c r="C119" s="1"/>
      <c r="D119" s="1"/>
      <c r="E119" s="13"/>
      <c r="F119" s="13">
        <v>0.185</v>
      </c>
      <c r="G119" s="13"/>
      <c r="H119" s="13"/>
      <c r="I119" s="1"/>
      <c r="J119" s="13">
        <f>J106</f>
        <v>0.90778</v>
      </c>
      <c r="K119" s="1"/>
      <c r="L119" s="1"/>
      <c r="M119" s="13">
        <f>SUM(F119:J119)</f>
        <v>1.09278</v>
      </c>
      <c r="N119" s="1"/>
      <c r="O119" s="13" t="s">
        <v>50</v>
      </c>
    </row>
    <row r="120" spans="1:15" ht="30">
      <c r="A120" s="1"/>
      <c r="B120" s="1"/>
      <c r="C120" s="1"/>
      <c r="D120" s="1"/>
      <c r="E120" s="1"/>
      <c r="F120" s="13"/>
      <c r="G120" s="13"/>
      <c r="H120" s="1"/>
      <c r="I120" s="1"/>
      <c r="J120" s="13"/>
      <c r="K120" s="13"/>
      <c r="L120" s="1"/>
      <c r="M120" s="13"/>
      <c r="N120" s="1"/>
      <c r="O120" s="1"/>
    </row>
    <row r="121" spans="1:15" ht="30">
      <c r="A121" s="1" t="s">
        <v>13</v>
      </c>
      <c r="B121" s="1"/>
      <c r="C121" s="1"/>
      <c r="D121" s="1"/>
      <c r="E121" s="1"/>
      <c r="F121" s="11" t="s">
        <v>36</v>
      </c>
      <c r="G121" s="1"/>
      <c r="H121" s="1"/>
      <c r="I121" s="1"/>
      <c r="J121" s="13">
        <f>J108</f>
        <v>0.0136</v>
      </c>
      <c r="K121" s="1"/>
      <c r="L121" s="1"/>
      <c r="M121" s="13">
        <f>SUM(F121:J121)</f>
        <v>0.0136</v>
      </c>
      <c r="N121" s="1"/>
      <c r="O121" s="1" t="s">
        <v>50</v>
      </c>
    </row>
    <row r="122" spans="1:15" ht="30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30">
      <c r="A123" s="1" t="s">
        <v>14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30">
      <c r="A124" s="1" t="s">
        <v>68</v>
      </c>
      <c r="B124" s="1"/>
      <c r="C124" s="1"/>
      <c r="D124" s="1"/>
      <c r="E124" s="1"/>
      <c r="F124" s="13">
        <v>0.1584</v>
      </c>
      <c r="G124" s="1"/>
      <c r="H124" s="13"/>
      <c r="I124" s="1"/>
      <c r="J124" s="11" t="s">
        <v>36</v>
      </c>
      <c r="K124" s="1"/>
      <c r="L124" s="1"/>
      <c r="M124" s="13">
        <f>SUM(F124:J124)</f>
        <v>0.1584</v>
      </c>
      <c r="N124" s="1"/>
      <c r="O124" s="1" t="s">
        <v>50</v>
      </c>
    </row>
    <row r="125" spans="1:15" ht="30">
      <c r="A125" s="1" t="s">
        <v>18</v>
      </c>
      <c r="B125" s="1"/>
      <c r="C125" s="1"/>
      <c r="D125" s="1"/>
      <c r="E125" s="1"/>
      <c r="F125" s="13">
        <v>0.11937</v>
      </c>
      <c r="G125" s="1"/>
      <c r="H125" s="13"/>
      <c r="I125" s="1"/>
      <c r="J125" s="11" t="s">
        <v>36</v>
      </c>
      <c r="K125" s="1"/>
      <c r="L125" s="1"/>
      <c r="M125" s="13">
        <f>SUM(F125:J125)</f>
        <v>0.11937</v>
      </c>
      <c r="N125" s="1"/>
      <c r="O125" s="1" t="s">
        <v>50</v>
      </c>
    </row>
    <row r="126" spans="1:15" ht="30">
      <c r="A126" s="1" t="s">
        <v>19</v>
      </c>
      <c r="B126" s="1"/>
      <c r="C126" s="1"/>
      <c r="D126" s="1"/>
      <c r="E126" s="1"/>
      <c r="F126" s="13">
        <v>0.07107</v>
      </c>
      <c r="G126" s="1"/>
      <c r="H126" s="13"/>
      <c r="I126" s="1"/>
      <c r="J126" s="11" t="s">
        <v>36</v>
      </c>
      <c r="K126" s="1"/>
      <c r="L126" s="1"/>
      <c r="M126" s="13">
        <f>SUM(F126:J126)</f>
        <v>0.07107</v>
      </c>
      <c r="N126" s="1"/>
      <c r="O126" s="1" t="s">
        <v>50</v>
      </c>
    </row>
    <row r="127" spans="1:15" ht="30">
      <c r="A127" s="1"/>
      <c r="B127" s="1"/>
      <c r="C127" s="1"/>
      <c r="D127" s="1"/>
      <c r="E127" s="1"/>
      <c r="F127" s="13"/>
      <c r="G127" s="1"/>
      <c r="H127" s="1"/>
      <c r="I127" s="1"/>
      <c r="J127" s="11"/>
      <c r="K127" s="1"/>
      <c r="L127" s="1"/>
      <c r="M127" s="13"/>
      <c r="N127" s="1"/>
      <c r="O127" s="1"/>
    </row>
    <row r="128" spans="1:15" ht="30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3"/>
      <c r="N128" s="1"/>
      <c r="O128" s="1"/>
    </row>
    <row r="129" spans="1:15" ht="30">
      <c r="A129" s="1" t="s">
        <v>15</v>
      </c>
      <c r="B129" s="1"/>
      <c r="C129" s="1"/>
      <c r="D129" s="1"/>
      <c r="E129" s="1"/>
      <c r="F129" s="11" t="s">
        <v>36</v>
      </c>
      <c r="G129" s="1"/>
      <c r="H129" s="1"/>
      <c r="I129" s="1"/>
      <c r="J129" s="13">
        <f>J112</f>
        <v>0.33537</v>
      </c>
      <c r="K129" s="1"/>
      <c r="L129" s="1"/>
      <c r="M129" s="13">
        <f>SUM(F129:J129)</f>
        <v>0.33537</v>
      </c>
      <c r="N129" s="1"/>
      <c r="O129" s="1" t="s">
        <v>50</v>
      </c>
    </row>
    <row r="130" spans="1:15" ht="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30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30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30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30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30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30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30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30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30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3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30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30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30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30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30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30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30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30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30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30">
      <c r="A150" s="1" t="str">
        <f>+A87</f>
        <v>FILED 12-14-18 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30">
      <c r="A151" s="1"/>
      <c r="B151" s="1"/>
      <c r="C151" s="1"/>
      <c r="D151" s="1"/>
      <c r="E151" s="1"/>
      <c r="F151" s="1" t="str">
        <f>+F86</f>
        <v>This Filing Effective for the Billing Month of January 2019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30">
      <c r="A152" s="1"/>
      <c r="B152" s="1"/>
      <c r="C152" s="1"/>
      <c r="D152" s="1"/>
      <c r="E152" s="1"/>
      <c r="F152" s="1" t="s">
        <v>73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30">
      <c r="A153" s="1"/>
      <c r="B153" s="1"/>
      <c r="C153" s="1"/>
      <c r="D153" s="1"/>
      <c r="E153" s="1"/>
      <c r="F153" s="6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30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30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30">
      <c r="A156" s="29"/>
      <c r="B156" s="30"/>
      <c r="C156" s="30"/>
      <c r="D156" s="30"/>
      <c r="E156" s="30"/>
      <c r="F156" s="29" t="s">
        <v>1</v>
      </c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30">
      <c r="A157" s="29" t="s">
        <v>77</v>
      </c>
      <c r="B157" s="31"/>
      <c r="C157" s="32"/>
      <c r="D157" s="31"/>
      <c r="E157" s="32"/>
      <c r="F157" s="32"/>
      <c r="G157" s="31"/>
      <c r="H157" s="31"/>
      <c r="I157" s="31"/>
      <c r="J157" s="31"/>
      <c r="K157" s="31"/>
      <c r="L157" s="33"/>
      <c r="M157" s="33"/>
      <c r="N157" s="33"/>
      <c r="O157" s="34" t="s">
        <v>78</v>
      </c>
    </row>
    <row r="158" spans="1:15" ht="30">
      <c r="A158" s="29" t="s">
        <v>79</v>
      </c>
      <c r="B158" s="31"/>
      <c r="C158" s="31"/>
      <c r="D158" s="32"/>
      <c r="E158" s="32"/>
      <c r="F158" s="32"/>
      <c r="G158" s="31"/>
      <c r="H158" s="31"/>
      <c r="I158" s="31"/>
      <c r="J158" s="31"/>
      <c r="K158" s="31"/>
      <c r="L158" s="33"/>
      <c r="M158" s="33"/>
      <c r="N158" s="35"/>
      <c r="O158" s="36"/>
    </row>
    <row r="159" spans="1:15" ht="30">
      <c r="A159" s="37" t="s">
        <v>91</v>
      </c>
      <c r="B159" s="31"/>
      <c r="C159" s="32"/>
      <c r="D159" s="31"/>
      <c r="E159" s="32"/>
      <c r="F159" s="32"/>
      <c r="G159" s="31"/>
      <c r="H159" s="31"/>
      <c r="I159" s="31"/>
      <c r="J159" s="31"/>
      <c r="K159" s="31"/>
      <c r="L159" s="33"/>
      <c r="M159" s="33"/>
      <c r="N159" s="33"/>
      <c r="O159" s="36"/>
    </row>
    <row r="160" spans="1:15" ht="21" thickBot="1">
      <c r="A160" s="38"/>
      <c r="B160" s="39"/>
      <c r="C160" s="33"/>
      <c r="D160" s="33"/>
      <c r="E160" s="33"/>
      <c r="F160" s="33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21" thickTop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ht="2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33"/>
      <c r="M162" s="33"/>
      <c r="N162" s="33"/>
      <c r="O162" s="36"/>
    </row>
    <row r="163" spans="1:15" ht="30">
      <c r="A163" s="40"/>
      <c r="B163" s="40"/>
      <c r="C163" s="40"/>
      <c r="D163" s="40"/>
      <c r="E163" s="40"/>
      <c r="F163" s="40"/>
      <c r="G163" s="40"/>
      <c r="H163" s="42" t="s">
        <v>47</v>
      </c>
      <c r="I163" s="40"/>
      <c r="J163" s="40"/>
      <c r="K163" s="40"/>
      <c r="L163" s="33"/>
      <c r="M163" s="33"/>
      <c r="N163" s="35"/>
      <c r="O163" s="36"/>
    </row>
    <row r="164" spans="1:15" ht="20.2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33"/>
      <c r="M164" s="33"/>
      <c r="N164" s="35"/>
      <c r="O164" s="36"/>
    </row>
    <row r="165" spans="1:15" ht="20.2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3"/>
      <c r="M165" s="36"/>
      <c r="N165" s="35"/>
      <c r="O165" s="36"/>
    </row>
    <row r="166" spans="1:15" ht="30">
      <c r="A166" s="44" t="s">
        <v>80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3"/>
      <c r="M166" s="36"/>
      <c r="N166" s="35"/>
      <c r="O166" s="36"/>
    </row>
    <row r="167" spans="1:15" ht="20.2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3"/>
      <c r="M167" s="36"/>
      <c r="N167" s="35"/>
      <c r="O167" s="36"/>
    </row>
    <row r="168" spans="1:15" ht="30">
      <c r="A168" s="30" t="s">
        <v>5</v>
      </c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3"/>
      <c r="M168" s="36"/>
      <c r="N168" s="35"/>
      <c r="O168" s="36"/>
    </row>
    <row r="169" spans="1:15" ht="30">
      <c r="A169" s="30" t="s">
        <v>81</v>
      </c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3"/>
      <c r="M169" s="36"/>
      <c r="N169" s="35"/>
      <c r="O169" s="36"/>
    </row>
    <row r="170" spans="1:15" ht="30">
      <c r="A170" s="30" t="s">
        <v>82</v>
      </c>
      <c r="B170" s="40"/>
      <c r="C170" s="40"/>
      <c r="D170" s="40"/>
      <c r="E170" s="40"/>
      <c r="F170" s="40"/>
      <c r="G170" s="40"/>
      <c r="H170" s="45">
        <v>601.28</v>
      </c>
      <c r="I170" s="30" t="s">
        <v>49</v>
      </c>
      <c r="J170" s="40"/>
      <c r="K170" s="40"/>
      <c r="L170" s="43"/>
      <c r="M170" s="36"/>
      <c r="N170" s="35"/>
      <c r="O170" s="36"/>
    </row>
    <row r="171" spans="1:15" ht="30">
      <c r="A171" s="30" t="s">
        <v>83</v>
      </c>
      <c r="B171" s="40"/>
      <c r="C171" s="40"/>
      <c r="D171" s="40"/>
      <c r="E171" s="40"/>
      <c r="F171" s="40"/>
      <c r="G171" s="40"/>
      <c r="H171" s="45">
        <v>601.28</v>
      </c>
      <c r="I171" s="30" t="s">
        <v>49</v>
      </c>
      <c r="J171" s="40"/>
      <c r="K171" s="40"/>
      <c r="L171" s="43"/>
      <c r="M171" s="36"/>
      <c r="N171" s="35"/>
      <c r="O171" s="36"/>
    </row>
    <row r="172" spans="1:15" ht="30">
      <c r="A172" s="40"/>
      <c r="B172" s="40"/>
      <c r="C172" s="40"/>
      <c r="D172" s="40"/>
      <c r="E172" s="40"/>
      <c r="F172" s="40"/>
      <c r="G172" s="40"/>
      <c r="H172" s="45">
        <v>601.28</v>
      </c>
      <c r="I172" s="30" t="s">
        <v>49</v>
      </c>
      <c r="J172" s="40"/>
      <c r="K172" s="40"/>
      <c r="L172" s="43"/>
      <c r="M172" s="36"/>
      <c r="N172" s="35"/>
      <c r="O172" s="36"/>
    </row>
    <row r="173" spans="1:15" ht="30">
      <c r="A173" s="30" t="s">
        <v>14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3"/>
      <c r="M173" s="36"/>
      <c r="N173" s="35"/>
      <c r="O173" s="36"/>
    </row>
    <row r="174" spans="1:15" ht="30">
      <c r="A174" s="30" t="s">
        <v>81</v>
      </c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3"/>
      <c r="M174" s="36"/>
      <c r="N174" s="35"/>
      <c r="O174" s="36"/>
    </row>
    <row r="175" spans="1:15" ht="30">
      <c r="A175" s="30" t="s">
        <v>82</v>
      </c>
      <c r="B175" s="40"/>
      <c r="C175" s="40"/>
      <c r="D175" s="40"/>
      <c r="E175" s="40"/>
      <c r="F175" s="40"/>
      <c r="G175" s="40"/>
      <c r="H175" s="46">
        <v>0.05036</v>
      </c>
      <c r="I175" s="30" t="s">
        <v>50</v>
      </c>
      <c r="J175" s="40"/>
      <c r="K175" s="40"/>
      <c r="L175" s="43"/>
      <c r="M175" s="36"/>
      <c r="N175" s="35"/>
      <c r="O175" s="36"/>
    </row>
    <row r="176" spans="1:15" ht="30">
      <c r="A176" s="30" t="s">
        <v>83</v>
      </c>
      <c r="B176" s="40"/>
      <c r="C176" s="40"/>
      <c r="D176" s="40"/>
      <c r="E176" s="40"/>
      <c r="F176" s="40"/>
      <c r="G176" s="40"/>
      <c r="H176" s="46">
        <v>0.03513</v>
      </c>
      <c r="I176" s="30" t="s">
        <v>50</v>
      </c>
      <c r="J176" s="40"/>
      <c r="K176" s="40"/>
      <c r="L176" s="43"/>
      <c r="M176" s="36"/>
      <c r="N176" s="35"/>
      <c r="O176" s="36"/>
    </row>
    <row r="177" spans="1:15" ht="30">
      <c r="A177" s="40"/>
      <c r="B177" s="40"/>
      <c r="C177" s="40"/>
      <c r="D177" s="40"/>
      <c r="E177" s="40"/>
      <c r="F177" s="40"/>
      <c r="G177" s="40"/>
      <c r="H177" s="46">
        <v>0.03098</v>
      </c>
      <c r="I177" s="30" t="s">
        <v>50</v>
      </c>
      <c r="J177" s="40"/>
      <c r="K177" s="40"/>
      <c r="L177" s="43"/>
      <c r="M177" s="36"/>
      <c r="N177" s="35"/>
      <c r="O177" s="36"/>
    </row>
    <row r="178" spans="1:15" ht="30">
      <c r="A178" s="30" t="s">
        <v>84</v>
      </c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3"/>
      <c r="M178" s="36"/>
      <c r="N178" s="35"/>
      <c r="O178" s="36"/>
    </row>
    <row r="179" spans="1:15" ht="30">
      <c r="A179" s="30" t="s">
        <v>85</v>
      </c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3"/>
      <c r="M179" s="36"/>
      <c r="N179" s="35"/>
      <c r="O179" s="36"/>
    </row>
    <row r="180" spans="1:15" ht="30">
      <c r="A180" s="30" t="s">
        <v>86</v>
      </c>
      <c r="B180" s="40"/>
      <c r="C180" s="40"/>
      <c r="D180" s="40"/>
      <c r="E180" s="40"/>
      <c r="F180" s="40"/>
      <c r="G180" s="40"/>
      <c r="H180" s="47">
        <v>0.439</v>
      </c>
      <c r="I180" s="30" t="s">
        <v>50</v>
      </c>
      <c r="J180" s="40"/>
      <c r="K180" s="40"/>
      <c r="L180" s="43"/>
      <c r="M180" s="36"/>
      <c r="N180" s="35"/>
      <c r="O180" s="36"/>
    </row>
    <row r="181" spans="1:15" ht="30">
      <c r="A181" s="30" t="s">
        <v>87</v>
      </c>
      <c r="B181" s="40"/>
      <c r="C181" s="40"/>
      <c r="D181" s="40"/>
      <c r="E181" s="40"/>
      <c r="F181" s="40"/>
      <c r="G181" s="40"/>
      <c r="H181" s="47">
        <v>0.439</v>
      </c>
      <c r="I181" s="30" t="s">
        <v>50</v>
      </c>
      <c r="J181" s="40"/>
      <c r="K181" s="40"/>
      <c r="L181" s="43"/>
      <c r="M181" s="36"/>
      <c r="N181" s="35"/>
      <c r="O181" s="36"/>
    </row>
    <row r="182" spans="1:15" ht="30">
      <c r="A182" s="30" t="s">
        <v>88</v>
      </c>
      <c r="B182" s="40"/>
      <c r="C182" s="40"/>
      <c r="D182" s="40"/>
      <c r="E182" s="40"/>
      <c r="F182" s="40"/>
      <c r="G182" s="40"/>
      <c r="H182" s="47">
        <v>0.439</v>
      </c>
      <c r="I182" s="30" t="s">
        <v>50</v>
      </c>
      <c r="J182" s="40"/>
      <c r="K182" s="40"/>
      <c r="L182" s="43"/>
      <c r="M182" s="36"/>
      <c r="N182" s="35"/>
      <c r="O182" s="36"/>
    </row>
    <row r="183" spans="1:15" ht="30">
      <c r="A183" s="30" t="s">
        <v>89</v>
      </c>
      <c r="B183" s="40"/>
      <c r="C183" s="40"/>
      <c r="D183" s="40"/>
      <c r="E183" s="40"/>
      <c r="F183" s="40"/>
      <c r="G183" s="40"/>
      <c r="H183" s="47">
        <v>0.439</v>
      </c>
      <c r="I183" s="30" t="s">
        <v>50</v>
      </c>
      <c r="J183" s="40"/>
      <c r="K183" s="40"/>
      <c r="L183" s="43"/>
      <c r="M183" s="36"/>
      <c r="N183" s="35"/>
      <c r="O183" s="36"/>
    </row>
    <row r="184" spans="1:15" ht="30">
      <c r="A184" s="30" t="s">
        <v>90</v>
      </c>
      <c r="B184" s="40"/>
      <c r="C184" s="40"/>
      <c r="D184" s="40"/>
      <c r="E184" s="40"/>
      <c r="F184" s="40"/>
      <c r="G184" s="40"/>
      <c r="H184" s="47">
        <v>0.439</v>
      </c>
      <c r="I184" s="30" t="s">
        <v>50</v>
      </c>
      <c r="J184" s="40"/>
      <c r="K184" s="40"/>
      <c r="L184" s="43"/>
      <c r="M184" s="36"/>
      <c r="N184" s="35"/>
      <c r="O184" s="36"/>
    </row>
    <row r="185" spans="1:15" ht="30">
      <c r="A185" s="40"/>
      <c r="B185" s="40"/>
      <c r="C185" s="40"/>
      <c r="D185" s="40"/>
      <c r="E185" s="40"/>
      <c r="F185" s="40"/>
      <c r="G185" s="40"/>
      <c r="H185" s="47">
        <v>0.439</v>
      </c>
      <c r="I185" s="30" t="s">
        <v>50</v>
      </c>
      <c r="J185" s="40"/>
      <c r="K185" s="40"/>
      <c r="L185" s="43"/>
      <c r="M185" s="36"/>
      <c r="N185" s="35"/>
      <c r="O185" s="36"/>
    </row>
    <row r="186" spans="1:15" ht="20.2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3"/>
      <c r="M186" s="36"/>
      <c r="N186" s="35"/>
      <c r="O186" s="36"/>
    </row>
    <row r="187" spans="1:15" ht="30">
      <c r="A187" s="3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3"/>
      <c r="M187" s="36"/>
      <c r="N187" s="35"/>
      <c r="O187" s="36"/>
    </row>
    <row r="188" spans="1:15" ht="30">
      <c r="A188" s="30"/>
      <c r="B188" s="40"/>
      <c r="C188" s="40"/>
      <c r="D188" s="40"/>
      <c r="E188" s="40"/>
      <c r="F188" s="40"/>
      <c r="G188" s="40"/>
      <c r="H188" s="45"/>
      <c r="I188" s="30"/>
      <c r="J188" s="40"/>
      <c r="K188" s="40"/>
      <c r="L188" s="43"/>
      <c r="M188" s="36"/>
      <c r="N188" s="35"/>
      <c r="O188" s="36"/>
    </row>
    <row r="189" spans="1:15" ht="30">
      <c r="A189" s="3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3"/>
      <c r="M189" s="36"/>
      <c r="N189" s="35"/>
      <c r="O189" s="36"/>
    </row>
    <row r="190" spans="1:15" ht="30">
      <c r="A190" s="3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3"/>
      <c r="M190" s="36"/>
      <c r="N190" s="35"/>
      <c r="O190" s="36"/>
    </row>
    <row r="191" spans="1:15" ht="20.2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3"/>
      <c r="M191" s="36"/>
      <c r="N191" s="35"/>
      <c r="O191" s="36"/>
    </row>
    <row r="192" spans="1:15" ht="30">
      <c r="A192" s="48" t="s">
        <v>129</v>
      </c>
      <c r="B192" s="40"/>
      <c r="C192" s="40"/>
      <c r="D192" s="40"/>
      <c r="E192" s="30"/>
      <c r="F192" s="40"/>
      <c r="G192" s="40"/>
      <c r="H192" s="40"/>
      <c r="I192" s="40"/>
      <c r="J192" s="40"/>
      <c r="K192" s="40"/>
      <c r="L192" s="43"/>
      <c r="M192" s="36"/>
      <c r="N192" s="35"/>
      <c r="O192" s="36"/>
    </row>
    <row r="193" spans="1:15" ht="30">
      <c r="A193" s="40"/>
      <c r="B193" s="40"/>
      <c r="C193" s="40"/>
      <c r="D193" s="40"/>
      <c r="E193" s="30" t="s">
        <v>92</v>
      </c>
      <c r="F193" s="40"/>
      <c r="G193" s="40"/>
      <c r="H193" s="40"/>
      <c r="I193" s="40"/>
      <c r="J193" s="40"/>
      <c r="K193" s="40"/>
      <c r="L193" s="43"/>
      <c r="M193" s="36"/>
      <c r="N193" s="35"/>
      <c r="O193" s="36"/>
    </row>
    <row r="194" spans="1:15" ht="30">
      <c r="A194" s="30"/>
      <c r="B194" s="49"/>
      <c r="C194" s="40"/>
      <c r="D194" s="30" t="s">
        <v>93</v>
      </c>
      <c r="E194" s="49"/>
      <c r="F194" s="40"/>
      <c r="G194" s="40"/>
      <c r="H194" s="40"/>
      <c r="I194" s="40"/>
      <c r="J194" s="40"/>
      <c r="K194" s="40"/>
      <c r="L194" s="43"/>
      <c r="M194" s="36"/>
      <c r="N194" s="35"/>
      <c r="O194" s="36"/>
    </row>
    <row r="195" spans="1:15" ht="30">
      <c r="A195" s="1"/>
      <c r="B195" s="1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3"/>
      <c r="N195" s="1"/>
      <c r="O195" s="1"/>
    </row>
    <row r="196" spans="1:15" ht="30">
      <c r="A196" s="1"/>
      <c r="B196" s="1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3"/>
      <c r="N196" s="1"/>
      <c r="O196" s="1"/>
    </row>
    <row r="197" spans="1:15" ht="30">
      <c r="A197" s="1"/>
      <c r="B197" s="1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3"/>
      <c r="N197" s="1"/>
      <c r="O197" s="1"/>
    </row>
    <row r="198" spans="1:15" ht="30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30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30">
      <c r="A200" s="1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0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0">
      <c r="A202" s="1"/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3"/>
      <c r="N202" s="1"/>
      <c r="O202" s="1"/>
    </row>
    <row r="203" spans="1:15" ht="30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30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30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30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30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30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30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3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30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30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30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30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0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0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0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30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36.75">
      <c r="A219" s="1"/>
      <c r="B219" s="1"/>
      <c r="C219" s="1"/>
      <c r="D219" s="1"/>
      <c r="E219" s="1"/>
      <c r="F219" s="18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30">
      <c r="A220" s="1"/>
      <c r="B220" s="1"/>
      <c r="C220" s="1"/>
      <c r="D220" s="1"/>
      <c r="E220" s="1"/>
      <c r="F220" s="10"/>
      <c r="G220" s="1"/>
      <c r="H220" s="1"/>
      <c r="I220" s="1"/>
      <c r="J220" s="1"/>
      <c r="K220" s="1"/>
      <c r="L220" s="1"/>
      <c r="M220" s="1"/>
      <c r="N220" s="1"/>
      <c r="O220" s="7"/>
    </row>
    <row r="221" spans="1:15" ht="30">
      <c r="A221" s="3" t="s">
        <v>72</v>
      </c>
      <c r="B221" s="3"/>
      <c r="C221" s="3"/>
      <c r="D221" s="3"/>
      <c r="E221" s="3"/>
      <c r="F221" s="3"/>
      <c r="G221" s="3"/>
      <c r="H221" s="3"/>
      <c r="I221" s="7"/>
      <c r="J221" s="7"/>
      <c r="K221" s="7"/>
      <c r="L221" s="7"/>
      <c r="M221" s="7"/>
      <c r="N221" s="7"/>
      <c r="O221" s="7" t="s">
        <v>56</v>
      </c>
    </row>
    <row r="222" spans="1:15" ht="30">
      <c r="A222" s="3" t="s">
        <v>2</v>
      </c>
      <c r="B222" s="3"/>
      <c r="C222" s="3"/>
      <c r="D222" s="3"/>
      <c r="E222" s="3"/>
      <c r="F222" s="3"/>
      <c r="G222" s="3"/>
      <c r="H222" s="3"/>
      <c r="I222" s="7"/>
      <c r="J222" s="7"/>
      <c r="K222" s="7"/>
      <c r="L222" s="7"/>
      <c r="M222" s="7"/>
      <c r="N222" s="7"/>
      <c r="O222" s="7"/>
    </row>
    <row r="223" spans="1:15" ht="30">
      <c r="A223" s="3" t="s">
        <v>3</v>
      </c>
      <c r="B223" s="3"/>
      <c r="C223" s="3"/>
      <c r="D223" s="3"/>
      <c r="E223" s="3"/>
      <c r="F223" s="3"/>
      <c r="G223" s="3"/>
      <c r="H223" s="3"/>
      <c r="I223" s="7"/>
      <c r="J223" s="7"/>
      <c r="K223" s="7"/>
      <c r="L223" s="7"/>
      <c r="M223" s="7"/>
      <c r="N223" s="7"/>
      <c r="O223" s="7"/>
    </row>
    <row r="224" spans="1:15" ht="30.75" thickBot="1">
      <c r="A224" s="3" t="str">
        <f>+A6</f>
        <v>         JANUARY 2019</v>
      </c>
      <c r="B224" s="3"/>
      <c r="C224" s="3"/>
      <c r="D224" s="3"/>
      <c r="E224" s="3"/>
      <c r="F224" s="3"/>
      <c r="G224" s="3"/>
      <c r="H224" s="3"/>
      <c r="I224" s="7"/>
      <c r="J224" s="7"/>
      <c r="K224" s="7"/>
      <c r="L224" s="7"/>
      <c r="M224" s="7"/>
      <c r="N224" s="7"/>
      <c r="O224" s="7"/>
    </row>
    <row r="225" spans="1:15" ht="30">
      <c r="A225" s="19"/>
      <c r="B225" s="19"/>
      <c r="C225" s="19"/>
      <c r="D225" s="19"/>
      <c r="E225" s="19"/>
      <c r="F225" s="19"/>
      <c r="G225" s="19"/>
      <c r="H225" s="19"/>
      <c r="I225" s="20"/>
      <c r="J225" s="20"/>
      <c r="K225" s="20"/>
      <c r="L225" s="20"/>
      <c r="M225" s="20"/>
      <c r="N225" s="20"/>
      <c r="O225" s="20"/>
    </row>
    <row r="226" spans="1:15" ht="30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30">
      <c r="A227" s="1"/>
      <c r="B227" s="1"/>
      <c r="C227" s="1"/>
      <c r="D227" s="1"/>
      <c r="E227" s="1"/>
      <c r="F227" s="11" t="s">
        <v>31</v>
      </c>
      <c r="G227" s="1"/>
      <c r="H227" s="11" t="s">
        <v>40</v>
      </c>
      <c r="I227" s="1"/>
      <c r="J227" s="11" t="s">
        <v>44</v>
      </c>
      <c r="K227" s="1"/>
      <c r="L227" s="1"/>
      <c r="M227" s="11" t="s">
        <v>48</v>
      </c>
      <c r="N227" s="7"/>
      <c r="O227" s="7"/>
    </row>
    <row r="228" spans="1:15" ht="30">
      <c r="A228" s="1"/>
      <c r="B228" s="1"/>
      <c r="C228" s="1"/>
      <c r="D228" s="1"/>
      <c r="E228" s="1"/>
      <c r="F228" s="1"/>
      <c r="G228" s="1"/>
      <c r="H228" s="11" t="s">
        <v>41</v>
      </c>
      <c r="I228" s="1"/>
      <c r="J228" s="1"/>
      <c r="K228" s="1"/>
      <c r="L228" s="1"/>
      <c r="M228" s="1"/>
      <c r="N228" s="1"/>
      <c r="O228" s="1"/>
    </row>
    <row r="229" spans="1:15" ht="30">
      <c r="A229" s="1"/>
      <c r="B229" s="1"/>
      <c r="C229" s="1"/>
      <c r="D229" s="1"/>
      <c r="E229" s="1"/>
      <c r="F229" s="11" t="s">
        <v>37</v>
      </c>
      <c r="G229" s="1"/>
      <c r="H229" s="11" t="s">
        <v>42</v>
      </c>
      <c r="I229" s="1"/>
      <c r="J229" s="21"/>
      <c r="K229" s="1"/>
      <c r="L229" s="1"/>
      <c r="M229" s="1"/>
      <c r="N229" s="1"/>
      <c r="O229" s="1"/>
    </row>
    <row r="230" spans="1:15" ht="30">
      <c r="A230" s="1"/>
      <c r="B230" s="1"/>
      <c r="C230" s="1"/>
      <c r="D230" s="1"/>
      <c r="E230" s="1"/>
      <c r="F230" s="24" t="s">
        <v>38</v>
      </c>
      <c r="G230" s="1"/>
      <c r="H230" s="24" t="s">
        <v>38</v>
      </c>
      <c r="I230" s="1"/>
      <c r="J230" s="24" t="s">
        <v>45</v>
      </c>
      <c r="K230" s="1"/>
      <c r="L230" s="1"/>
      <c r="M230" s="24" t="s">
        <v>47</v>
      </c>
      <c r="N230" s="1"/>
      <c r="O230" s="1"/>
    </row>
    <row r="231" spans="1:15" ht="30">
      <c r="A231" s="10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30">
      <c r="A232" s="10" t="s">
        <v>20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0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0">
      <c r="A234" s="1" t="s">
        <v>5</v>
      </c>
      <c r="B234" s="1"/>
      <c r="C234" s="1"/>
      <c r="D234" s="1"/>
      <c r="E234" s="12"/>
      <c r="F234" s="12">
        <v>18.5</v>
      </c>
      <c r="G234" s="12"/>
      <c r="H234" s="22" t="s">
        <v>36</v>
      </c>
      <c r="I234" s="1"/>
      <c r="J234" s="22" t="s">
        <v>36</v>
      </c>
      <c r="K234" s="1"/>
      <c r="L234" s="1"/>
      <c r="M234" s="12">
        <f>SUM(F234:J234)</f>
        <v>18.5</v>
      </c>
      <c r="N234" s="1" t="s">
        <v>49</v>
      </c>
      <c r="O234" s="1"/>
    </row>
    <row r="235" spans="1:15" ht="30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30">
      <c r="A236" s="1" t="s">
        <v>21</v>
      </c>
      <c r="B236" s="1"/>
      <c r="C236" s="1"/>
      <c r="D236" s="1"/>
      <c r="E236" s="14"/>
      <c r="F236" s="13">
        <v>0.28064</v>
      </c>
      <c r="G236" s="13"/>
      <c r="H236" s="13">
        <v>0.2592</v>
      </c>
      <c r="I236" s="13"/>
      <c r="J236" s="13">
        <v>0.37882</v>
      </c>
      <c r="K236" s="1"/>
      <c r="L236" s="1"/>
      <c r="M236" s="13">
        <f>SUM(F236:J236)</f>
        <v>0.91866</v>
      </c>
      <c r="N236" s="1" t="s">
        <v>50</v>
      </c>
      <c r="O236" s="1"/>
    </row>
    <row r="237" spans="1:15" ht="30">
      <c r="A237" s="1"/>
      <c r="B237" s="1"/>
      <c r="C237" s="1"/>
      <c r="D237" s="1"/>
      <c r="E237" s="1"/>
      <c r="F237" s="13"/>
      <c r="G237" s="13"/>
      <c r="H237" s="1"/>
      <c r="I237" s="1"/>
      <c r="J237" s="13"/>
      <c r="K237" s="13"/>
      <c r="L237" s="1"/>
      <c r="M237" s="13"/>
      <c r="N237" s="13"/>
      <c r="O237" s="1"/>
    </row>
    <row r="238" spans="1:15" ht="30">
      <c r="A238" s="1" t="s">
        <v>22</v>
      </c>
      <c r="B238" s="1"/>
      <c r="C238" s="1"/>
      <c r="D238" s="1"/>
      <c r="E238" s="1"/>
      <c r="F238" s="13"/>
      <c r="G238" s="13"/>
      <c r="H238" s="1"/>
      <c r="I238" s="1"/>
      <c r="J238" s="13"/>
      <c r="K238" s="13"/>
      <c r="L238" s="1"/>
      <c r="M238" s="12">
        <f>M236*1.2667</f>
        <v>1.163666622</v>
      </c>
      <c r="N238" s="1" t="s">
        <v>51</v>
      </c>
      <c r="O238" s="1"/>
    </row>
    <row r="239" spans="1:15" ht="30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3"/>
      <c r="L239" s="1"/>
      <c r="M239" s="1"/>
      <c r="N239" s="13"/>
      <c r="O239" s="1"/>
    </row>
    <row r="240" spans="1:15" ht="30">
      <c r="A240" s="1" t="s">
        <v>23</v>
      </c>
      <c r="B240" s="1"/>
      <c r="C240" s="1"/>
      <c r="D240" s="1"/>
      <c r="E240" s="1"/>
      <c r="F240" s="1"/>
      <c r="G240" s="1"/>
      <c r="H240" s="1"/>
      <c r="I240" s="1"/>
      <c r="J240" s="1"/>
      <c r="K240" s="13"/>
      <c r="L240" s="1"/>
      <c r="M240" s="23">
        <v>0.0173</v>
      </c>
      <c r="N240" s="1" t="s">
        <v>49</v>
      </c>
      <c r="O240" s="1"/>
    </row>
    <row r="241" spans="1:15" ht="30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30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30">
      <c r="A243" s="10" t="s">
        <v>24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30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30">
      <c r="A245" s="1" t="s">
        <v>5</v>
      </c>
      <c r="B245" s="1"/>
      <c r="C245" s="1"/>
      <c r="D245" s="1"/>
      <c r="E245" s="12"/>
      <c r="F245" s="12">
        <v>18.5</v>
      </c>
      <c r="G245" s="1"/>
      <c r="H245" s="22" t="s">
        <v>36</v>
      </c>
      <c r="I245" s="1"/>
      <c r="J245" s="22" t="s">
        <v>36</v>
      </c>
      <c r="K245" s="1"/>
      <c r="L245" s="1"/>
      <c r="M245" s="12">
        <f>SUM(F245:J245)</f>
        <v>18.5</v>
      </c>
      <c r="N245" s="1" t="s">
        <v>49</v>
      </c>
      <c r="O245" s="1"/>
    </row>
    <row r="246" spans="1:15" ht="30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3"/>
      <c r="L246" s="1"/>
      <c r="M246" s="1"/>
      <c r="N246" s="13"/>
      <c r="O246" s="1"/>
    </row>
    <row r="247" spans="1:15" ht="30">
      <c r="A247" s="1" t="s">
        <v>21</v>
      </c>
      <c r="B247" s="1"/>
      <c r="C247" s="1"/>
      <c r="D247" s="1"/>
      <c r="E247" s="14"/>
      <c r="F247" s="13">
        <v>0.05907</v>
      </c>
      <c r="G247" s="13"/>
      <c r="H247" s="22" t="s">
        <v>36</v>
      </c>
      <c r="I247" s="1"/>
      <c r="J247" s="13">
        <f>J236</f>
        <v>0.37882</v>
      </c>
      <c r="K247" s="1"/>
      <c r="L247" s="1"/>
      <c r="M247" s="13">
        <f>SUM(F247:J247)</f>
        <v>0.43789</v>
      </c>
      <c r="N247" s="1" t="s">
        <v>50</v>
      </c>
      <c r="O247" s="1"/>
    </row>
    <row r="248" spans="1:15" ht="30">
      <c r="A248" s="1"/>
      <c r="B248" s="1"/>
      <c r="C248" s="1"/>
      <c r="D248" s="1"/>
      <c r="E248" s="13"/>
      <c r="F248" s="13"/>
      <c r="G248" s="13"/>
      <c r="H248" s="1"/>
      <c r="I248" s="1"/>
      <c r="J248" s="13"/>
      <c r="K248" s="1"/>
      <c r="L248" s="1"/>
      <c r="M248" s="13"/>
      <c r="N248" s="1"/>
      <c r="O248" s="13"/>
    </row>
    <row r="249" spans="1:15" ht="30">
      <c r="A249" s="1" t="s">
        <v>22</v>
      </c>
      <c r="B249" s="1"/>
      <c r="C249" s="1"/>
      <c r="D249" s="1"/>
      <c r="E249" s="1"/>
      <c r="F249" s="13"/>
      <c r="G249" s="13"/>
      <c r="H249" s="1"/>
      <c r="I249" s="1"/>
      <c r="J249" s="13"/>
      <c r="K249" s="13"/>
      <c r="L249" s="1"/>
      <c r="M249" s="12">
        <f>M247*1.2667</f>
        <v>0.554675263</v>
      </c>
      <c r="N249" s="1" t="s">
        <v>51</v>
      </c>
      <c r="O249" s="1"/>
    </row>
    <row r="250" spans="1:15" ht="3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30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30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30">
      <c r="A253" s="10" t="s">
        <v>25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30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0">
      <c r="A255" s="1" t="s">
        <v>5</v>
      </c>
      <c r="B255" s="1"/>
      <c r="C255" s="1"/>
      <c r="D255" s="1"/>
      <c r="E255" s="12"/>
      <c r="F255" s="12">
        <v>305.27</v>
      </c>
      <c r="G255" s="1"/>
      <c r="H255" s="22" t="s">
        <v>36</v>
      </c>
      <c r="I255" s="1"/>
      <c r="J255" s="22" t="s">
        <v>36</v>
      </c>
      <c r="K255" s="1"/>
      <c r="L255" s="1"/>
      <c r="M255" s="12">
        <f>SUM(F255:J255)</f>
        <v>305.27</v>
      </c>
      <c r="N255" s="1" t="s">
        <v>49</v>
      </c>
      <c r="O255" s="1"/>
    </row>
    <row r="256" spans="1:15" ht="30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30">
      <c r="A257" s="1" t="s">
        <v>26</v>
      </c>
      <c r="B257" s="1"/>
      <c r="C257" s="1"/>
      <c r="D257" s="1"/>
      <c r="E257" s="1"/>
      <c r="F257" s="13">
        <v>0.05974</v>
      </c>
      <c r="G257" s="1"/>
      <c r="H257" s="13">
        <f>+H236</f>
        <v>0.2592</v>
      </c>
      <c r="I257" s="1"/>
      <c r="J257" s="13">
        <f>ROUND(((((J106)/365)*12)+J108),5)+0.00001</f>
        <v>0.04345</v>
      </c>
      <c r="K257" s="1"/>
      <c r="L257" s="1"/>
      <c r="M257" s="13">
        <f>SUM(F257:J257)</f>
        <v>0.36239</v>
      </c>
      <c r="N257" s="1" t="s">
        <v>50</v>
      </c>
      <c r="O257" s="1"/>
    </row>
    <row r="258" spans="1:15" ht="30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30">
      <c r="A259" s="1" t="s">
        <v>21</v>
      </c>
      <c r="B259" s="1"/>
      <c r="C259" s="1"/>
      <c r="D259" s="1"/>
      <c r="E259" s="14"/>
      <c r="F259" s="1"/>
      <c r="G259" s="13"/>
      <c r="H259" s="1"/>
      <c r="I259" s="1"/>
      <c r="J259" s="13">
        <f>+J112</f>
        <v>0.33537</v>
      </c>
      <c r="K259" s="1"/>
      <c r="L259" s="1"/>
      <c r="M259" s="13">
        <f>(J259)</f>
        <v>0.33537</v>
      </c>
      <c r="N259" s="1" t="s">
        <v>50</v>
      </c>
      <c r="O259" s="1"/>
    </row>
    <row r="260" spans="1:15" ht="30">
      <c r="A260" s="1"/>
      <c r="B260" s="1"/>
      <c r="C260" s="1"/>
      <c r="D260" s="1"/>
      <c r="E260" s="1"/>
      <c r="F260" s="13"/>
      <c r="G260" s="13"/>
      <c r="H260" s="1"/>
      <c r="I260" s="1"/>
      <c r="J260" s="13"/>
      <c r="K260" s="13"/>
      <c r="L260" s="1"/>
      <c r="M260" s="13"/>
      <c r="N260" s="13"/>
      <c r="O260" s="1"/>
    </row>
    <row r="261" spans="1:15" ht="30">
      <c r="A261" s="1" t="s">
        <v>27</v>
      </c>
      <c r="B261" s="1"/>
      <c r="C261" s="1"/>
      <c r="D261" s="1"/>
      <c r="E261" s="1"/>
      <c r="F261" s="13"/>
      <c r="G261" s="13"/>
      <c r="H261" s="1"/>
      <c r="I261" s="1"/>
      <c r="J261" s="13"/>
      <c r="K261" s="13"/>
      <c r="L261" s="1"/>
      <c r="M261" s="12">
        <f>(M257+M259)*1.2667</f>
        <v>0.8838525919999999</v>
      </c>
      <c r="N261" s="1" t="s">
        <v>51</v>
      </c>
      <c r="O261" s="1"/>
    </row>
    <row r="262" spans="1:15" ht="30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3"/>
      <c r="L262" s="1"/>
      <c r="M262" s="1"/>
      <c r="N262" s="13"/>
      <c r="O262" s="1"/>
    </row>
    <row r="263" spans="1:15" ht="30">
      <c r="A263" s="1" t="s">
        <v>23</v>
      </c>
      <c r="B263" s="1"/>
      <c r="C263" s="1"/>
      <c r="D263" s="1"/>
      <c r="E263" s="1"/>
      <c r="F263" s="1"/>
      <c r="G263" s="1"/>
      <c r="H263" s="1"/>
      <c r="I263" s="1"/>
      <c r="J263" s="1"/>
      <c r="K263" s="13"/>
      <c r="L263" s="1"/>
      <c r="M263" s="23">
        <v>0.0173</v>
      </c>
      <c r="N263" s="1" t="s">
        <v>49</v>
      </c>
      <c r="O263" s="1"/>
    </row>
    <row r="264" spans="1:15" ht="30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30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30">
      <c r="A266" s="10" t="s">
        <v>28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30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30">
      <c r="A268" s="1" t="s">
        <v>5</v>
      </c>
      <c r="B268" s="1"/>
      <c r="C268" s="1"/>
      <c r="D268" s="1"/>
      <c r="E268" s="12"/>
      <c r="F268" s="12">
        <f>F255</f>
        <v>305.27</v>
      </c>
      <c r="G268" s="1"/>
      <c r="H268" s="22" t="s">
        <v>36</v>
      </c>
      <c r="I268" s="1"/>
      <c r="J268" s="22" t="s">
        <v>36</v>
      </c>
      <c r="K268" s="1"/>
      <c r="L268" s="1"/>
      <c r="M268" s="12">
        <f>SUM(F268:J268)</f>
        <v>305.27</v>
      </c>
      <c r="N268" s="1" t="s">
        <v>49</v>
      </c>
      <c r="O268" s="1"/>
    </row>
    <row r="269" spans="1:15" ht="30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3"/>
      <c r="L269" s="1"/>
      <c r="M269" s="1"/>
      <c r="N269" s="13"/>
      <c r="O269" s="1"/>
    </row>
    <row r="270" spans="1:15" ht="30">
      <c r="A270" s="1" t="s">
        <v>26</v>
      </c>
      <c r="B270" s="1"/>
      <c r="C270" s="1"/>
      <c r="D270" s="1"/>
      <c r="E270" s="1"/>
      <c r="F270" s="13">
        <f>+F257</f>
        <v>0.05974</v>
      </c>
      <c r="G270" s="1"/>
      <c r="H270" s="22" t="s">
        <v>36</v>
      </c>
      <c r="I270" s="1"/>
      <c r="J270" s="13">
        <f>(J257)</f>
        <v>0.04345</v>
      </c>
      <c r="K270" s="13"/>
      <c r="L270" s="1"/>
      <c r="M270" s="13">
        <f>(F270+J270)</f>
        <v>0.10319</v>
      </c>
      <c r="N270" s="1" t="s">
        <v>50</v>
      </c>
      <c r="O270" s="1"/>
    </row>
    <row r="271" spans="1:15" ht="30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3"/>
      <c r="L271" s="1"/>
      <c r="M271" s="1"/>
      <c r="N271" s="13"/>
      <c r="O271" s="1"/>
    </row>
    <row r="272" spans="1:15" ht="30">
      <c r="A272" s="1" t="s">
        <v>21</v>
      </c>
      <c r="B272" s="1"/>
      <c r="C272" s="1"/>
      <c r="D272" s="1"/>
      <c r="E272" s="14"/>
      <c r="F272" s="13"/>
      <c r="G272" s="13"/>
      <c r="H272" s="22" t="s">
        <v>36</v>
      </c>
      <c r="I272" s="1"/>
      <c r="J272" s="13">
        <f>J259</f>
        <v>0.33537</v>
      </c>
      <c r="K272" s="1"/>
      <c r="L272" s="1"/>
      <c r="M272" s="13">
        <f>SUM(F272:J272)</f>
        <v>0.33537</v>
      </c>
      <c r="N272" s="1" t="s">
        <v>50</v>
      </c>
      <c r="O272" s="1"/>
    </row>
    <row r="273" spans="1:15" ht="30">
      <c r="A273" s="1"/>
      <c r="B273" s="1"/>
      <c r="C273" s="1"/>
      <c r="D273" s="1"/>
      <c r="E273" s="13"/>
      <c r="F273" s="13"/>
      <c r="G273" s="13"/>
      <c r="H273" s="1"/>
      <c r="I273" s="1"/>
      <c r="J273" s="13"/>
      <c r="K273" s="1"/>
      <c r="L273" s="1"/>
      <c r="M273" s="13"/>
      <c r="N273" s="1"/>
      <c r="O273" s="13"/>
    </row>
    <row r="274" spans="1:15" ht="30">
      <c r="A274" s="1" t="s">
        <v>27</v>
      </c>
      <c r="B274" s="1"/>
      <c r="C274" s="1"/>
      <c r="D274" s="1"/>
      <c r="E274" s="1"/>
      <c r="F274" s="13"/>
      <c r="G274" s="13"/>
      <c r="H274" s="1"/>
      <c r="I274" s="1"/>
      <c r="J274" s="13"/>
      <c r="K274" s="13"/>
      <c r="L274" s="1"/>
      <c r="M274" s="12">
        <f>ROUND((M270+M272)*1.2667,5)</f>
        <v>0.55552</v>
      </c>
      <c r="N274" s="1" t="s">
        <v>51</v>
      </c>
      <c r="O274" s="1"/>
    </row>
    <row r="275" spans="1:15" ht="30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30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30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30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30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3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30">
      <c r="A281" s="25" t="s">
        <v>65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30">
      <c r="A282" s="26" t="s">
        <v>66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30">
      <c r="A283" s="26" t="s">
        <v>29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30">
      <c r="A284" s="26" t="s">
        <v>30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30">
      <c r="A285" s="2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30">
      <c r="A286" s="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30">
      <c r="A287" s="6"/>
      <c r="B287" s="1"/>
      <c r="C287" s="1"/>
      <c r="D287" s="1"/>
      <c r="E287" s="1"/>
      <c r="F287" s="1" t="str">
        <f>+F151</f>
        <v>This Filing Effective for the Billing Month of January 2019</v>
      </c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30">
      <c r="A288" s="1"/>
      <c r="B288" s="1"/>
      <c r="C288" s="1"/>
      <c r="D288" s="1"/>
      <c r="E288" s="1"/>
      <c r="F288" s="1" t="str">
        <f>+F152</f>
        <v>Superseding Filing Effective for the Billing Month of September 2018  </v>
      </c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30">
      <c r="A289" s="25" t="str">
        <f>+A150</f>
        <v>FILED 12-14-18 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3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30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36.75">
      <c r="A292" s="1"/>
      <c r="B292" s="1"/>
      <c r="C292" s="1"/>
      <c r="D292" s="1"/>
      <c r="E292" s="1"/>
      <c r="F292" s="18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30">
      <c r="A293" s="1"/>
      <c r="B293" s="1"/>
      <c r="C293" s="1"/>
      <c r="D293" s="1"/>
      <c r="E293" s="1"/>
      <c r="F293" s="10"/>
      <c r="G293" s="1"/>
      <c r="H293" s="1"/>
      <c r="I293" s="1"/>
      <c r="J293" s="1"/>
      <c r="K293" s="1"/>
      <c r="L293" s="1"/>
      <c r="M293" s="1"/>
      <c r="N293" s="1"/>
      <c r="O293" s="7" t="s">
        <v>52</v>
      </c>
    </row>
    <row r="294" spans="1:15" ht="30">
      <c r="A294" s="3" t="s">
        <v>1</v>
      </c>
      <c r="B294" s="3"/>
      <c r="C294" s="3"/>
      <c r="D294" s="3"/>
      <c r="E294" s="3"/>
      <c r="F294" s="3"/>
      <c r="G294" s="3"/>
      <c r="H294" s="3"/>
      <c r="I294" s="7"/>
      <c r="J294" s="7"/>
      <c r="K294" s="7"/>
      <c r="L294" s="7"/>
      <c r="M294" s="7"/>
      <c r="N294" s="7"/>
      <c r="O294" s="7"/>
    </row>
    <row r="295" spans="1:15" ht="30">
      <c r="A295" s="3" t="s">
        <v>2</v>
      </c>
      <c r="B295" s="3"/>
      <c r="C295" s="3"/>
      <c r="D295" s="3"/>
      <c r="E295" s="3"/>
      <c r="F295" s="3"/>
      <c r="G295" s="3"/>
      <c r="H295" s="3"/>
      <c r="I295" s="7"/>
      <c r="J295" s="7"/>
      <c r="K295" s="7"/>
      <c r="L295" s="7"/>
      <c r="M295" s="7"/>
      <c r="N295" s="7"/>
      <c r="O295" s="7"/>
    </row>
    <row r="296" spans="1:15" ht="30">
      <c r="A296" s="3" t="s">
        <v>3</v>
      </c>
      <c r="B296" s="3"/>
      <c r="C296" s="3"/>
      <c r="D296" s="3"/>
      <c r="E296" s="3"/>
      <c r="F296" s="3"/>
      <c r="G296" s="3"/>
      <c r="H296" s="3"/>
      <c r="I296" s="7"/>
      <c r="J296" s="7"/>
      <c r="K296" s="7"/>
      <c r="L296" s="7"/>
      <c r="M296" s="7"/>
      <c r="N296" s="7"/>
      <c r="O296" s="7"/>
    </row>
    <row r="297" spans="1:15" ht="30.75" thickBot="1">
      <c r="A297" s="3" t="str">
        <f>+A6</f>
        <v>         JANUARY 2019</v>
      </c>
      <c r="B297" s="3"/>
      <c r="C297" s="3"/>
      <c r="D297" s="3"/>
      <c r="E297" s="3"/>
      <c r="F297" s="3"/>
      <c r="G297" s="3"/>
      <c r="H297" s="3"/>
      <c r="I297" s="7"/>
      <c r="J297" s="7"/>
      <c r="K297" s="7"/>
      <c r="L297" s="7"/>
      <c r="M297" s="7"/>
      <c r="N297" s="7"/>
      <c r="O297" s="7"/>
    </row>
    <row r="298" spans="1:15" ht="30">
      <c r="A298" s="19"/>
      <c r="B298" s="19"/>
      <c r="C298" s="19"/>
      <c r="D298" s="19"/>
      <c r="E298" s="19"/>
      <c r="F298" s="19"/>
      <c r="G298" s="19"/>
      <c r="H298" s="19"/>
      <c r="I298" s="20"/>
      <c r="J298" s="20"/>
      <c r="K298" s="20"/>
      <c r="L298" s="20"/>
      <c r="M298" s="20"/>
      <c r="N298" s="20"/>
      <c r="O298" s="20"/>
    </row>
    <row r="299" spans="1:15" ht="30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30">
      <c r="A300" s="1"/>
      <c r="B300" s="1"/>
      <c r="C300" s="1"/>
      <c r="D300" s="1"/>
      <c r="E300" s="1"/>
      <c r="F300" s="11" t="s">
        <v>31</v>
      </c>
      <c r="G300" s="1"/>
      <c r="H300" s="1"/>
      <c r="I300" s="1"/>
      <c r="J300" s="11" t="s">
        <v>40</v>
      </c>
      <c r="K300" s="1"/>
      <c r="L300" s="1"/>
      <c r="M300" s="11" t="s">
        <v>46</v>
      </c>
      <c r="N300" s="7"/>
      <c r="O300" s="7"/>
    </row>
    <row r="301" spans="1:15" ht="30">
      <c r="A301" s="1"/>
      <c r="B301" s="1"/>
      <c r="C301" s="1"/>
      <c r="D301" s="1"/>
      <c r="E301" s="1"/>
      <c r="F301" s="11" t="s">
        <v>32</v>
      </c>
      <c r="G301" s="1"/>
      <c r="H301" s="1"/>
      <c r="I301" s="1"/>
      <c r="J301" s="11" t="s">
        <v>43</v>
      </c>
      <c r="K301" s="1"/>
      <c r="L301" s="1"/>
      <c r="M301" s="11" t="s">
        <v>47</v>
      </c>
      <c r="N301" s="1"/>
      <c r="O301" s="1"/>
    </row>
    <row r="302" spans="1:15" ht="30">
      <c r="A302" s="1"/>
      <c r="B302" s="1"/>
      <c r="C302" s="1"/>
      <c r="D302" s="1"/>
      <c r="E302" s="1"/>
      <c r="F302" s="1"/>
      <c r="G302" s="1"/>
      <c r="H302" s="1"/>
      <c r="I302" s="1"/>
      <c r="J302" s="21"/>
      <c r="K302" s="1"/>
      <c r="L302" s="1"/>
      <c r="M302" s="1"/>
      <c r="N302" s="1"/>
      <c r="O302" s="1"/>
    </row>
    <row r="303" spans="1:15" ht="24.75" customHeight="1">
      <c r="A303" s="1"/>
      <c r="B303" s="1"/>
      <c r="C303" s="1"/>
      <c r="D303" s="1"/>
      <c r="E303" s="1"/>
      <c r="F303" s="21"/>
      <c r="G303" s="1"/>
      <c r="H303" s="21"/>
      <c r="I303" s="1"/>
      <c r="J303" s="21"/>
      <c r="K303" s="1"/>
      <c r="L303" s="1"/>
      <c r="M303" s="21"/>
      <c r="N303" s="1"/>
      <c r="O303" s="1"/>
    </row>
    <row r="304" spans="1:15" ht="24.75" customHeight="1">
      <c r="A304" s="10" t="s">
        <v>55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4.75" customHeight="1">
      <c r="A305" s="10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4.75" customHeight="1">
      <c r="A306" s="1" t="s">
        <v>5</v>
      </c>
      <c r="B306" s="1"/>
      <c r="C306" s="1"/>
      <c r="D306" s="1"/>
      <c r="E306" s="1"/>
      <c r="F306" s="12">
        <v>2276.57</v>
      </c>
      <c r="G306" s="1"/>
      <c r="H306" s="1"/>
      <c r="I306" s="1"/>
      <c r="J306" s="11" t="s">
        <v>36</v>
      </c>
      <c r="K306" s="1"/>
      <c r="L306" s="1"/>
      <c r="M306" s="12">
        <f>SUM(F306:J306)</f>
        <v>2276.57</v>
      </c>
      <c r="N306" s="1"/>
      <c r="O306" s="1" t="s">
        <v>49</v>
      </c>
    </row>
    <row r="307" spans="1:15" ht="24.75" customHeight="1">
      <c r="A307" s="1"/>
      <c r="B307" s="1"/>
      <c r="C307" s="1"/>
      <c r="D307" s="1"/>
      <c r="E307" s="12"/>
      <c r="F307" s="12"/>
      <c r="G307" s="1"/>
      <c r="H307" s="13"/>
      <c r="I307" s="1"/>
      <c r="J307" s="13"/>
      <c r="K307" s="1"/>
      <c r="L307" s="1"/>
      <c r="M307" s="12"/>
      <c r="N307" s="1"/>
      <c r="O307" s="1"/>
    </row>
    <row r="308" spans="1:15" ht="24.75" customHeight="1">
      <c r="A308" s="1" t="s">
        <v>12</v>
      </c>
      <c r="B308" s="1"/>
      <c r="C308" s="1"/>
      <c r="D308" s="1"/>
      <c r="E308" s="1"/>
      <c r="F308" s="11" t="s">
        <v>36</v>
      </c>
      <c r="G308" s="1"/>
      <c r="H308" s="1"/>
      <c r="I308" s="1"/>
      <c r="J308" s="13">
        <v>0.16505</v>
      </c>
      <c r="K308" s="1"/>
      <c r="L308" s="1"/>
      <c r="M308" s="13">
        <f>SUM(F308:J308)</f>
        <v>0.16505</v>
      </c>
      <c r="N308" s="1"/>
      <c r="O308" s="1" t="s">
        <v>50</v>
      </c>
    </row>
    <row r="309" spans="1:15" ht="24.75" customHeight="1">
      <c r="A309" s="1"/>
      <c r="B309" s="1"/>
      <c r="C309" s="1"/>
      <c r="D309" s="1"/>
      <c r="E309" s="14"/>
      <c r="F309" s="13"/>
      <c r="G309" s="13"/>
      <c r="H309" s="14"/>
      <c r="I309" s="1"/>
      <c r="J309" s="13"/>
      <c r="K309" s="1"/>
      <c r="L309" s="1"/>
      <c r="M309" s="13"/>
      <c r="N309" s="1"/>
      <c r="O309" s="1"/>
    </row>
    <row r="310" spans="1:15" ht="24.75" customHeight="1">
      <c r="A310" s="1" t="s">
        <v>14</v>
      </c>
      <c r="B310" s="1"/>
      <c r="C310" s="1"/>
      <c r="D310" s="1"/>
      <c r="E310" s="1"/>
      <c r="F310" s="13">
        <v>0.03198</v>
      </c>
      <c r="G310" s="1"/>
      <c r="H310" s="1"/>
      <c r="I310" s="1"/>
      <c r="J310" s="11" t="s">
        <v>36</v>
      </c>
      <c r="K310" s="13"/>
      <c r="L310" s="1"/>
      <c r="M310" s="13">
        <f>SUM(F310:J310)</f>
        <v>0.03198</v>
      </c>
      <c r="N310" s="13"/>
      <c r="O310" s="1" t="s">
        <v>50</v>
      </c>
    </row>
    <row r="311" spans="1:15" ht="24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3"/>
      <c r="L311" s="1"/>
      <c r="M311" s="23"/>
      <c r="N311" s="1"/>
      <c r="O311" s="1"/>
    </row>
    <row r="312" spans="1:15" ht="24.75" customHeight="1">
      <c r="A312" s="1" t="s">
        <v>15</v>
      </c>
      <c r="B312" s="1"/>
      <c r="C312" s="1"/>
      <c r="D312" s="1"/>
      <c r="E312" s="1"/>
      <c r="F312" s="11" t="s">
        <v>36</v>
      </c>
      <c r="G312" s="1"/>
      <c r="H312" s="1"/>
      <c r="I312" s="1"/>
      <c r="J312" s="13">
        <f>+J272</f>
        <v>0.33537</v>
      </c>
      <c r="K312" s="1"/>
      <c r="L312" s="1"/>
      <c r="M312" s="13">
        <f>SUM(F312:J312)</f>
        <v>0.33537</v>
      </c>
      <c r="N312" s="1"/>
      <c r="O312" s="1" t="s">
        <v>50</v>
      </c>
    </row>
    <row r="313" spans="1:15" ht="24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4.75" customHeight="1">
      <c r="A314" s="1"/>
      <c r="B314" s="1"/>
      <c r="C314" s="1"/>
      <c r="D314" s="1"/>
      <c r="E314" s="1"/>
      <c r="F314" s="11"/>
      <c r="G314" s="1"/>
      <c r="H314" s="1"/>
      <c r="I314" s="1"/>
      <c r="J314" s="12"/>
      <c r="K314" s="1"/>
      <c r="L314" s="1"/>
      <c r="M314" s="12"/>
      <c r="N314" s="1"/>
      <c r="O314" s="1"/>
    </row>
    <row r="315" spans="1:15" ht="24.75" customHeight="1">
      <c r="A315" s="10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4.75" customHeight="1">
      <c r="A316" s="1"/>
      <c r="B316" s="1"/>
      <c r="C316" s="1"/>
      <c r="D316" s="1"/>
      <c r="E316" s="12"/>
      <c r="F316" s="12"/>
      <c r="G316" s="1"/>
      <c r="H316" s="13"/>
      <c r="I316" s="1"/>
      <c r="J316" s="13"/>
      <c r="K316" s="1"/>
      <c r="L316" s="1"/>
      <c r="M316" s="12"/>
      <c r="N316" s="1"/>
      <c r="O316" s="1"/>
    </row>
    <row r="317" spans="1:15" ht="24.75" customHeight="1">
      <c r="A317" s="1"/>
      <c r="B317" s="1"/>
      <c r="C317" s="1"/>
      <c r="D317" s="1"/>
      <c r="E317" s="1"/>
      <c r="F317" s="12"/>
      <c r="G317" s="1"/>
      <c r="H317" s="1"/>
      <c r="I317" s="1"/>
      <c r="J317" s="11"/>
      <c r="K317" s="13"/>
      <c r="L317" s="1"/>
      <c r="M317" s="12"/>
      <c r="N317" s="13"/>
      <c r="O317" s="1"/>
    </row>
    <row r="318" spans="1:15" ht="24.75" customHeight="1">
      <c r="A318" s="1"/>
      <c r="B318" s="1"/>
      <c r="C318" s="1"/>
      <c r="D318" s="1"/>
      <c r="E318" s="14"/>
      <c r="F318" s="13"/>
      <c r="G318" s="13"/>
      <c r="H318" s="13"/>
      <c r="I318" s="1"/>
      <c r="J318" s="13"/>
      <c r="K318" s="1"/>
      <c r="L318" s="1"/>
      <c r="M318" s="13"/>
      <c r="N318" s="1"/>
      <c r="O318" s="1"/>
    </row>
    <row r="319" spans="1:15" ht="24.75" customHeight="1">
      <c r="A319" s="1"/>
      <c r="B319" s="1"/>
      <c r="C319" s="1"/>
      <c r="D319" s="1"/>
      <c r="E319" s="13"/>
      <c r="F319" s="13"/>
      <c r="G319" s="13"/>
      <c r="H319" s="1"/>
      <c r="I319" s="1"/>
      <c r="J319" s="13"/>
      <c r="K319" s="1"/>
      <c r="L319" s="1"/>
      <c r="M319" s="13"/>
      <c r="N319" s="1"/>
      <c r="O319" s="13"/>
    </row>
    <row r="320" spans="1:15" ht="24.75" customHeight="1">
      <c r="A320" s="1"/>
      <c r="B320" s="1"/>
      <c r="C320" s="1"/>
      <c r="D320" s="1"/>
      <c r="E320" s="1"/>
      <c r="F320" s="13"/>
      <c r="G320" s="13"/>
      <c r="H320" s="1"/>
      <c r="I320" s="1"/>
      <c r="J320" s="13"/>
      <c r="K320" s="13"/>
      <c r="L320" s="1"/>
      <c r="M320" s="13"/>
      <c r="N320" s="1"/>
      <c r="O320" s="1"/>
    </row>
    <row r="321" spans="1:15" ht="24.75" customHeight="1">
      <c r="A321" s="1"/>
      <c r="B321" s="1"/>
      <c r="C321" s="1"/>
      <c r="D321" s="1"/>
      <c r="E321" s="1"/>
      <c r="F321" s="11"/>
      <c r="G321" s="1"/>
      <c r="H321" s="1"/>
      <c r="I321" s="1"/>
      <c r="J321" s="13"/>
      <c r="K321" s="1"/>
      <c r="L321" s="1"/>
      <c r="M321" s="13"/>
      <c r="N321" s="1"/>
      <c r="O321" s="1"/>
    </row>
    <row r="322" spans="1:15" ht="24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4.75" customHeight="1">
      <c r="A324" s="1"/>
      <c r="B324" s="1"/>
      <c r="C324" s="1"/>
      <c r="D324" s="1"/>
      <c r="E324" s="1"/>
      <c r="F324" s="1"/>
      <c r="G324" s="1"/>
      <c r="H324" s="1"/>
      <c r="I324" s="1"/>
      <c r="J324" s="11"/>
      <c r="K324" s="1"/>
      <c r="L324" s="1"/>
      <c r="M324" s="13"/>
      <c r="N324" s="1"/>
      <c r="O324" s="1"/>
    </row>
    <row r="325" spans="1:15" ht="24.75" customHeight="1">
      <c r="A325" s="25" t="str">
        <f>+A289</f>
        <v>FILED 12-14-18 </v>
      </c>
      <c r="B325" s="1"/>
      <c r="C325" s="1"/>
      <c r="D325" s="1"/>
      <c r="E325" s="1"/>
      <c r="F325" s="13"/>
      <c r="G325" s="1"/>
      <c r="H325" s="1"/>
      <c r="I325" s="1"/>
      <c r="J325" s="11"/>
      <c r="K325" s="1"/>
      <c r="L325" s="1"/>
      <c r="M325" s="13"/>
      <c r="N325" s="1"/>
      <c r="O325" s="1"/>
    </row>
    <row r="326" spans="1:15" ht="24.75" customHeight="1">
      <c r="A326" s="1"/>
      <c r="B326" s="1"/>
      <c r="C326" s="1"/>
      <c r="D326" s="1"/>
      <c r="E326" s="1"/>
      <c r="F326" s="13" t="str">
        <f>+F151</f>
        <v>This Filing Effective for the Billing Month of January 2019</v>
      </c>
      <c r="G326" s="1"/>
      <c r="H326" s="1"/>
      <c r="I326" s="1"/>
      <c r="J326" s="11"/>
      <c r="K326" s="1"/>
      <c r="L326" s="1"/>
      <c r="M326" s="13"/>
      <c r="N326" s="1"/>
      <c r="O326" s="1"/>
    </row>
    <row r="327" spans="1:15" ht="24.75" customHeight="1">
      <c r="A327" s="1"/>
      <c r="B327" s="1"/>
      <c r="C327" s="1"/>
      <c r="D327" s="1"/>
      <c r="E327" s="1"/>
      <c r="F327" s="13" t="str">
        <f>+F288</f>
        <v>Superseding Filing Effective for the Billing Month of September 2018  </v>
      </c>
      <c r="G327" s="1"/>
      <c r="H327" s="1"/>
      <c r="I327" s="1"/>
      <c r="J327" s="11"/>
      <c r="K327" s="1"/>
      <c r="L327" s="1"/>
      <c r="M327" s="13"/>
      <c r="N327" s="1"/>
      <c r="O327" s="1"/>
    </row>
    <row r="328" spans="1:15" ht="24.75" customHeight="1">
      <c r="A328" s="1"/>
      <c r="B328" s="1"/>
      <c r="C328" s="1"/>
      <c r="D328" s="1"/>
      <c r="E328" s="1"/>
      <c r="F328" s="13"/>
      <c r="G328" s="1"/>
      <c r="H328" s="1"/>
      <c r="I328" s="1"/>
      <c r="J328" s="11"/>
      <c r="K328" s="1"/>
      <c r="L328" s="1"/>
      <c r="M328" s="13"/>
      <c r="N328" s="1"/>
      <c r="O328" s="1"/>
    </row>
    <row r="329" spans="1:15" ht="24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3"/>
      <c r="N329" s="1"/>
      <c r="O329" s="1"/>
    </row>
    <row r="330" spans="1:15" ht="24.75" customHeight="1">
      <c r="A330" s="30"/>
      <c r="B330" s="30"/>
      <c r="C330" s="30"/>
      <c r="D330" s="30"/>
      <c r="E330" s="30"/>
      <c r="F330" s="29" t="s">
        <v>1</v>
      </c>
      <c r="G330" s="30"/>
      <c r="H330" s="30"/>
      <c r="I330" s="30"/>
      <c r="J330" s="42"/>
      <c r="K330" s="30"/>
      <c r="L330" s="30"/>
      <c r="M330" s="46"/>
      <c r="N330" s="30"/>
      <c r="O330" s="34" t="s">
        <v>94</v>
      </c>
    </row>
    <row r="331" spans="1:15" ht="24.75" customHeight="1">
      <c r="A331" s="30"/>
      <c r="B331" s="30"/>
      <c r="C331" s="30"/>
      <c r="D331" s="30"/>
      <c r="E331" s="30"/>
      <c r="F331" s="29" t="s">
        <v>2</v>
      </c>
      <c r="G331" s="30"/>
      <c r="H331" s="30"/>
      <c r="I331" s="30"/>
      <c r="J331" s="42"/>
      <c r="K331" s="30"/>
      <c r="L331" s="30"/>
      <c r="M331" s="46"/>
      <c r="N331" s="30"/>
      <c r="O331" s="30"/>
    </row>
    <row r="332" spans="1:15" ht="24.75" customHeight="1">
      <c r="A332" s="30"/>
      <c r="B332" s="30"/>
      <c r="C332" s="30"/>
      <c r="D332" s="30"/>
      <c r="E332" s="30"/>
      <c r="F332" s="29" t="s">
        <v>3</v>
      </c>
      <c r="G332" s="30"/>
      <c r="H332" s="30"/>
      <c r="I332" s="30"/>
      <c r="J332" s="42"/>
      <c r="K332" s="30"/>
      <c r="L332" s="30"/>
      <c r="M332" s="46"/>
      <c r="N332" s="30"/>
      <c r="O332" s="30"/>
    </row>
    <row r="333" spans="1:15" ht="24.75" customHeight="1">
      <c r="A333" s="30"/>
      <c r="B333" s="30"/>
      <c r="C333" s="30"/>
      <c r="D333" s="30"/>
      <c r="E333" s="30"/>
      <c r="F333" s="76" t="s">
        <v>126</v>
      </c>
      <c r="G333" s="30"/>
      <c r="H333" s="30"/>
      <c r="I333" s="30"/>
      <c r="J333" s="42"/>
      <c r="K333" s="30"/>
      <c r="L333" s="30"/>
      <c r="M333" s="46"/>
      <c r="N333" s="30"/>
      <c r="O333" s="30"/>
    </row>
    <row r="334" spans="1:15" ht="24.75" customHeight="1">
      <c r="A334" s="50"/>
      <c r="B334" s="30"/>
      <c r="C334" s="30"/>
      <c r="D334" s="30"/>
      <c r="E334" s="30"/>
      <c r="F334" s="46"/>
      <c r="G334" s="30"/>
      <c r="H334" s="30"/>
      <c r="I334" s="30"/>
      <c r="J334" s="42"/>
      <c r="K334" s="30"/>
      <c r="L334" s="30"/>
      <c r="M334" s="46"/>
      <c r="N334" s="30"/>
      <c r="O334" s="30"/>
    </row>
    <row r="335" spans="1:15" ht="24.75" customHeight="1" thickBot="1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2"/>
      <c r="L335" s="52"/>
      <c r="M335" s="53"/>
      <c r="N335" s="52"/>
      <c r="O335" s="52"/>
    </row>
    <row r="336" spans="1:15" ht="24.75" customHeight="1" thickTop="1">
      <c r="A336" s="29"/>
      <c r="B336" s="43"/>
      <c r="C336" s="43"/>
      <c r="D336" s="43"/>
      <c r="E336" s="43"/>
      <c r="F336" s="43"/>
      <c r="G336" s="43"/>
      <c r="H336" s="43"/>
      <c r="I336" s="43"/>
      <c r="J336" s="43"/>
      <c r="K336" s="36"/>
      <c r="L336" s="54"/>
      <c r="M336" s="54"/>
      <c r="N336" s="36"/>
      <c r="O336" s="36"/>
    </row>
    <row r="337" spans="1:15" ht="24.75" customHeight="1">
      <c r="A337" s="29"/>
      <c r="B337" s="43"/>
      <c r="C337" s="43"/>
      <c r="D337" s="43"/>
      <c r="E337" s="43"/>
      <c r="F337" s="29"/>
      <c r="G337" s="43"/>
      <c r="H337" s="43"/>
      <c r="I337" s="43"/>
      <c r="J337" s="43"/>
      <c r="K337" s="36"/>
      <c r="L337" s="54"/>
      <c r="M337" s="54"/>
      <c r="N337" s="36"/>
      <c r="O337" s="36"/>
    </row>
    <row r="338" spans="1:15" ht="24.75" customHeight="1">
      <c r="A338" s="29"/>
      <c r="B338" s="43"/>
      <c r="C338" s="43"/>
      <c r="D338" s="43"/>
      <c r="E338" s="43"/>
      <c r="F338" s="29"/>
      <c r="G338" s="43"/>
      <c r="H338" s="43"/>
      <c r="I338" s="43"/>
      <c r="J338" s="43"/>
      <c r="K338" s="36"/>
      <c r="L338" s="54"/>
      <c r="M338" s="54"/>
      <c r="N338" s="36"/>
      <c r="O338" s="36"/>
    </row>
    <row r="339" spans="1:15" ht="24.75" customHeight="1">
      <c r="A339" s="29"/>
      <c r="B339" s="43"/>
      <c r="C339" s="43"/>
      <c r="D339" s="43"/>
      <c r="E339" s="43"/>
      <c r="F339" s="29"/>
      <c r="G339" s="43"/>
      <c r="H339" s="43"/>
      <c r="I339" s="43"/>
      <c r="J339" s="43"/>
      <c r="K339" s="36"/>
      <c r="L339" s="54"/>
      <c r="M339" s="54"/>
      <c r="N339" s="36"/>
      <c r="O339" s="36"/>
    </row>
    <row r="340" spans="1:15" ht="24.75" customHeight="1">
      <c r="A340" s="43"/>
      <c r="B340" s="43"/>
      <c r="C340" s="43"/>
      <c r="D340" s="43"/>
      <c r="E340" s="43"/>
      <c r="F340" s="29"/>
      <c r="G340" s="43"/>
      <c r="H340" s="43"/>
      <c r="I340" s="43"/>
      <c r="J340" s="43"/>
      <c r="K340" s="36"/>
      <c r="L340" s="54"/>
      <c r="M340" s="54"/>
      <c r="N340" s="36"/>
      <c r="O340" s="36"/>
    </row>
    <row r="341" spans="1:15" ht="24.75" customHeight="1">
      <c r="A341" s="43"/>
      <c r="B341" s="43"/>
      <c r="C341" s="43"/>
      <c r="D341" s="43"/>
      <c r="E341" s="43"/>
      <c r="F341" s="42"/>
      <c r="G341" s="30"/>
      <c r="H341" s="30"/>
      <c r="I341" s="30"/>
      <c r="J341" s="42"/>
      <c r="K341" s="30"/>
      <c r="L341" s="30"/>
      <c r="M341" s="42"/>
      <c r="N341" s="36"/>
      <c r="O341" s="36"/>
    </row>
    <row r="342" spans="1:15" ht="24.75" customHeight="1">
      <c r="A342" s="43"/>
      <c r="B342" s="43"/>
      <c r="C342" s="43"/>
      <c r="D342" s="43"/>
      <c r="E342" s="43"/>
      <c r="F342" s="42"/>
      <c r="G342" s="30"/>
      <c r="H342" s="30"/>
      <c r="I342" s="30"/>
      <c r="J342" s="42"/>
      <c r="K342" s="30"/>
      <c r="L342" s="30"/>
      <c r="M342" s="42" t="s">
        <v>47</v>
      </c>
      <c r="N342" s="36"/>
      <c r="O342" s="36"/>
    </row>
    <row r="343" spans="1:15" ht="24.75" customHeight="1">
      <c r="A343" s="43"/>
      <c r="B343" s="43"/>
      <c r="C343" s="43"/>
      <c r="D343" s="43"/>
      <c r="E343" s="43"/>
      <c r="F343" s="55"/>
      <c r="G343" s="43"/>
      <c r="H343" s="43"/>
      <c r="I343" s="43"/>
      <c r="J343" s="43"/>
      <c r="K343" s="36"/>
      <c r="L343" s="36"/>
      <c r="M343" s="55"/>
      <c r="N343" s="36"/>
      <c r="O343" s="36"/>
    </row>
    <row r="344" spans="1:15" ht="24.75" customHeight="1">
      <c r="A344" s="30" t="s">
        <v>95</v>
      </c>
      <c r="B344" s="43"/>
      <c r="C344" s="43"/>
      <c r="D344" s="43"/>
      <c r="E344" s="43"/>
      <c r="F344" s="43"/>
      <c r="G344" s="43"/>
      <c r="H344" s="43"/>
      <c r="I344" s="43"/>
      <c r="J344" s="43"/>
      <c r="K344" s="36"/>
      <c r="L344" s="56"/>
      <c r="M344" s="56"/>
      <c r="N344" s="36"/>
      <c r="O344" s="36"/>
    </row>
    <row r="345" spans="1:15" ht="24.75" customHeight="1">
      <c r="A345" s="30"/>
      <c r="B345" s="43"/>
      <c r="C345" s="43"/>
      <c r="D345" s="43"/>
      <c r="E345" s="43"/>
      <c r="F345" s="57"/>
      <c r="G345" s="43"/>
      <c r="H345" s="36"/>
      <c r="I345" s="43"/>
      <c r="J345" s="57"/>
      <c r="K345" s="36"/>
      <c r="L345" s="36"/>
      <c r="M345" s="57"/>
      <c r="N345" s="36"/>
      <c r="O345" s="36"/>
    </row>
    <row r="346" spans="1:15" ht="24.75" customHeight="1">
      <c r="A346" s="30" t="s">
        <v>96</v>
      </c>
      <c r="B346" s="43"/>
      <c r="C346" s="43"/>
      <c r="D346" s="43"/>
      <c r="E346" s="43"/>
      <c r="F346" s="43"/>
      <c r="G346" s="43"/>
      <c r="H346" s="43"/>
      <c r="I346" s="43"/>
      <c r="J346" s="43"/>
      <c r="K346" s="36"/>
      <c r="L346" s="36"/>
      <c r="M346" s="36"/>
      <c r="N346" s="36"/>
      <c r="O346" s="36"/>
    </row>
    <row r="347" spans="1:15" ht="24.75" customHeight="1">
      <c r="A347" s="30"/>
      <c r="B347" s="43"/>
      <c r="C347" s="43"/>
      <c r="D347" s="43"/>
      <c r="E347" s="43"/>
      <c r="F347" s="55"/>
      <c r="G347" s="43"/>
      <c r="H347" s="43"/>
      <c r="I347" s="43"/>
      <c r="J347" s="57" t="s">
        <v>36</v>
      </c>
      <c r="K347" s="36"/>
      <c r="L347" s="36"/>
      <c r="M347" s="30" t="s">
        <v>97</v>
      </c>
      <c r="N347" s="36"/>
      <c r="O347" s="36"/>
    </row>
    <row r="348" spans="1:15" ht="24.75" customHeight="1">
      <c r="A348" s="30" t="s">
        <v>5</v>
      </c>
      <c r="B348" s="43"/>
      <c r="C348" s="43"/>
      <c r="D348" s="43"/>
      <c r="E348" s="43"/>
      <c r="F348" s="43"/>
      <c r="G348" s="43"/>
      <c r="H348" s="43"/>
      <c r="I348" s="43"/>
      <c r="J348" s="43"/>
      <c r="K348" s="36"/>
      <c r="L348" s="36"/>
      <c r="M348" s="36"/>
      <c r="N348" s="36"/>
      <c r="O348" s="36"/>
    </row>
    <row r="349" spans="1:15" ht="32.25" customHeight="1">
      <c r="A349" s="30" t="s">
        <v>81</v>
      </c>
      <c r="B349" s="40"/>
      <c r="C349" s="40"/>
      <c r="D349" s="43"/>
      <c r="E349" s="43"/>
      <c r="F349" s="43"/>
      <c r="G349" s="43"/>
      <c r="H349" s="43"/>
      <c r="I349" s="43"/>
      <c r="J349" s="54"/>
      <c r="K349" s="36"/>
      <c r="L349" s="58"/>
      <c r="M349" s="57"/>
      <c r="N349" s="36"/>
      <c r="O349" s="36"/>
    </row>
    <row r="350" spans="1:15" ht="26.25" customHeight="1">
      <c r="A350" s="30" t="s">
        <v>82</v>
      </c>
      <c r="B350" s="40"/>
      <c r="C350" s="40"/>
      <c r="D350" s="43"/>
      <c r="E350" s="43"/>
      <c r="F350" s="55"/>
      <c r="G350" s="43"/>
      <c r="H350" s="43"/>
      <c r="I350" s="43"/>
      <c r="J350" s="43"/>
      <c r="K350" s="36"/>
      <c r="L350" s="36"/>
      <c r="M350" s="59">
        <f>+H170</f>
        <v>601.28</v>
      </c>
      <c r="N350" s="60"/>
      <c r="O350" s="60" t="s">
        <v>49</v>
      </c>
    </row>
    <row r="351" spans="1:15" ht="30.75" customHeight="1">
      <c r="A351" s="30" t="s">
        <v>83</v>
      </c>
      <c r="B351" s="40"/>
      <c r="C351" s="40"/>
      <c r="D351" s="43"/>
      <c r="E351" s="43"/>
      <c r="F351" s="54"/>
      <c r="G351" s="43"/>
      <c r="H351" s="43"/>
      <c r="I351" s="43"/>
      <c r="J351" s="43"/>
      <c r="K351" s="36"/>
      <c r="L351" s="54"/>
      <c r="M351" s="59">
        <f>+H171</f>
        <v>601.28</v>
      </c>
      <c r="N351" s="60"/>
      <c r="O351" s="60" t="s">
        <v>49</v>
      </c>
    </row>
    <row r="352" spans="1:15" ht="24.75" customHeight="1">
      <c r="A352" s="30"/>
      <c r="B352" s="40"/>
      <c r="C352" s="40"/>
      <c r="D352" s="43"/>
      <c r="E352" s="43"/>
      <c r="F352" s="61"/>
      <c r="G352" s="43"/>
      <c r="H352" s="43"/>
      <c r="I352" s="43"/>
      <c r="J352" s="61"/>
      <c r="K352" s="36"/>
      <c r="L352" s="36"/>
      <c r="M352" s="59">
        <f>+H172</f>
        <v>601.28</v>
      </c>
      <c r="N352" s="60"/>
      <c r="O352" s="60" t="s">
        <v>49</v>
      </c>
    </row>
    <row r="353" spans="1:15" ht="30">
      <c r="A353" s="30" t="s">
        <v>14</v>
      </c>
      <c r="B353" s="40"/>
      <c r="C353" s="40"/>
      <c r="D353" s="43"/>
      <c r="E353" s="43"/>
      <c r="F353" s="43"/>
      <c r="G353" s="43"/>
      <c r="H353" s="43"/>
      <c r="I353" s="43"/>
      <c r="J353" s="54"/>
      <c r="K353" s="36"/>
      <c r="L353" s="54"/>
      <c r="M353" s="62"/>
      <c r="N353" s="60"/>
      <c r="O353" s="60"/>
    </row>
    <row r="354" spans="1:15" ht="30">
      <c r="A354" s="30" t="s">
        <v>81</v>
      </c>
      <c r="B354" s="40"/>
      <c r="C354" s="40"/>
      <c r="D354" s="43"/>
      <c r="E354" s="43"/>
      <c r="F354" s="43"/>
      <c r="G354" s="43"/>
      <c r="H354" s="43"/>
      <c r="I354" s="43"/>
      <c r="J354" s="43"/>
      <c r="K354" s="36"/>
      <c r="L354" s="36"/>
      <c r="M354" s="63"/>
      <c r="N354" s="60"/>
      <c r="O354" s="60"/>
    </row>
    <row r="355" spans="1:15" ht="30">
      <c r="A355" s="30" t="s">
        <v>82</v>
      </c>
      <c r="B355" s="40"/>
      <c r="C355" s="40"/>
      <c r="D355" s="43"/>
      <c r="E355" s="43"/>
      <c r="F355" s="43"/>
      <c r="G355" s="43"/>
      <c r="H355" s="43"/>
      <c r="I355" s="43"/>
      <c r="J355" s="55"/>
      <c r="K355" s="36"/>
      <c r="L355" s="36"/>
      <c r="M355" s="62">
        <v>0.05036</v>
      </c>
      <c r="N355" s="60"/>
      <c r="O355" s="60" t="s">
        <v>50</v>
      </c>
    </row>
    <row r="356" spans="1:15" ht="30">
      <c r="A356" s="30" t="s">
        <v>83</v>
      </c>
      <c r="B356" s="40"/>
      <c r="C356" s="40"/>
      <c r="D356" s="43"/>
      <c r="E356" s="43"/>
      <c r="F356" s="43"/>
      <c r="G356" s="43"/>
      <c r="H356" s="43"/>
      <c r="I356" s="43"/>
      <c r="J356" s="43"/>
      <c r="K356" s="36"/>
      <c r="L356" s="36"/>
      <c r="M356" s="62">
        <v>0.03513</v>
      </c>
      <c r="N356" s="60"/>
      <c r="O356" s="60" t="s">
        <v>50</v>
      </c>
    </row>
    <row r="357" spans="1:15" ht="30">
      <c r="A357" s="30"/>
      <c r="B357" s="40"/>
      <c r="C357" s="40"/>
      <c r="D357" s="43"/>
      <c r="E357" s="43"/>
      <c r="F357" s="43"/>
      <c r="G357" s="43"/>
      <c r="H357" s="43"/>
      <c r="I357" s="43"/>
      <c r="J357" s="43"/>
      <c r="K357" s="36"/>
      <c r="L357" s="36"/>
      <c r="M357" s="62">
        <v>0.03098</v>
      </c>
      <c r="N357" s="60"/>
      <c r="O357" s="60" t="s">
        <v>50</v>
      </c>
    </row>
    <row r="358" spans="1:15" ht="30">
      <c r="A358" s="30" t="s">
        <v>84</v>
      </c>
      <c r="B358" s="40"/>
      <c r="C358" s="40"/>
      <c r="D358" s="43"/>
      <c r="E358" s="43"/>
      <c r="F358" s="43"/>
      <c r="G358" s="43"/>
      <c r="H358" s="43"/>
      <c r="I358" s="43"/>
      <c r="J358" s="43"/>
      <c r="K358" s="36"/>
      <c r="L358" s="36"/>
      <c r="M358" s="62"/>
      <c r="N358" s="60"/>
      <c r="O358" s="60"/>
    </row>
    <row r="359" spans="1:15" ht="30">
      <c r="A359" s="30" t="s">
        <v>85</v>
      </c>
      <c r="B359" s="40"/>
      <c r="C359" s="40"/>
      <c r="D359" s="43"/>
      <c r="E359" s="43"/>
      <c r="F359" s="43"/>
      <c r="G359" s="43"/>
      <c r="H359" s="43"/>
      <c r="I359" s="43"/>
      <c r="J359" s="43"/>
      <c r="K359" s="36"/>
      <c r="L359" s="58"/>
      <c r="M359" s="47">
        <v>0.439</v>
      </c>
      <c r="N359" s="60"/>
      <c r="O359" s="60" t="s">
        <v>50</v>
      </c>
    </row>
    <row r="360" spans="1:15" ht="30">
      <c r="A360" s="30" t="s">
        <v>86</v>
      </c>
      <c r="B360" s="40"/>
      <c r="C360" s="40"/>
      <c r="D360" s="43"/>
      <c r="E360" s="43"/>
      <c r="F360" s="55"/>
      <c r="G360" s="43"/>
      <c r="H360" s="43"/>
      <c r="I360" s="43"/>
      <c r="J360" s="43"/>
      <c r="K360" s="36"/>
      <c r="L360" s="36"/>
      <c r="M360" s="47">
        <v>0.439</v>
      </c>
      <c r="N360" s="60"/>
      <c r="O360" s="60" t="s">
        <v>50</v>
      </c>
    </row>
    <row r="361" spans="1:15" ht="30">
      <c r="A361" s="30" t="s">
        <v>87</v>
      </c>
      <c r="B361" s="40"/>
      <c r="C361" s="40"/>
      <c r="D361" s="43"/>
      <c r="E361" s="43"/>
      <c r="F361" s="43"/>
      <c r="G361" s="43"/>
      <c r="H361" s="43"/>
      <c r="I361" s="43"/>
      <c r="J361" s="43"/>
      <c r="K361" s="36"/>
      <c r="L361" s="54"/>
      <c r="M361" s="47">
        <v>0.439</v>
      </c>
      <c r="N361" s="60"/>
      <c r="O361" s="60" t="s">
        <v>50</v>
      </c>
    </row>
    <row r="362" spans="1:15" ht="30">
      <c r="A362" s="30" t="s">
        <v>88</v>
      </c>
      <c r="B362" s="40"/>
      <c r="C362" s="40"/>
      <c r="D362" s="43"/>
      <c r="E362" s="43"/>
      <c r="F362" s="43"/>
      <c r="G362" s="43"/>
      <c r="H362" s="61"/>
      <c r="I362" s="43"/>
      <c r="J362" s="61"/>
      <c r="K362" s="36"/>
      <c r="L362" s="54"/>
      <c r="M362" s="47">
        <v>0.439</v>
      </c>
      <c r="N362" s="60"/>
      <c r="O362" s="60" t="s">
        <v>50</v>
      </c>
    </row>
    <row r="363" spans="1:15" ht="30">
      <c r="A363" s="30" t="s">
        <v>89</v>
      </c>
      <c r="B363" s="40"/>
      <c r="C363" s="40"/>
      <c r="D363" s="43"/>
      <c r="E363" s="43"/>
      <c r="F363" s="43"/>
      <c r="G363" s="43"/>
      <c r="H363" s="43"/>
      <c r="I363" s="43"/>
      <c r="J363" s="43"/>
      <c r="K363" s="36"/>
      <c r="L363" s="54"/>
      <c r="M363" s="47">
        <v>0.439</v>
      </c>
      <c r="N363" s="60"/>
      <c r="O363" s="60" t="s">
        <v>50</v>
      </c>
    </row>
    <row r="364" spans="1:15" ht="30">
      <c r="A364" s="30" t="s">
        <v>90</v>
      </c>
      <c r="B364" s="40"/>
      <c r="C364" s="40"/>
      <c r="D364" s="43"/>
      <c r="E364" s="43"/>
      <c r="F364" s="43"/>
      <c r="G364" s="43"/>
      <c r="H364" s="43"/>
      <c r="I364" s="43"/>
      <c r="J364" s="61"/>
      <c r="K364" s="36"/>
      <c r="L364" s="54"/>
      <c r="M364" s="47">
        <v>0.439</v>
      </c>
      <c r="N364" s="60"/>
      <c r="O364" s="60" t="s">
        <v>50</v>
      </c>
    </row>
    <row r="365" spans="1:15" ht="30">
      <c r="A365" s="40"/>
      <c r="B365" s="40"/>
      <c r="C365" s="40"/>
      <c r="D365" s="43"/>
      <c r="E365" s="43"/>
      <c r="F365" s="43"/>
      <c r="G365" s="43"/>
      <c r="H365" s="43"/>
      <c r="I365" s="43"/>
      <c r="J365" s="43"/>
      <c r="K365" s="36"/>
      <c r="L365" s="54"/>
      <c r="M365" s="47"/>
      <c r="N365" s="60"/>
      <c r="O365" s="60"/>
    </row>
    <row r="366" spans="1:15" ht="30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1:15" ht="30">
      <c r="A367" s="30"/>
      <c r="B367" s="30"/>
      <c r="C367" s="30"/>
      <c r="D367" s="30"/>
      <c r="E367" s="30"/>
      <c r="F367" s="42"/>
      <c r="G367" s="30"/>
      <c r="H367" s="30"/>
      <c r="I367" s="30"/>
      <c r="J367" s="45"/>
      <c r="K367" s="30"/>
      <c r="L367" s="30"/>
      <c r="M367" s="45"/>
      <c r="N367" s="30"/>
      <c r="O367" s="30"/>
    </row>
    <row r="368" spans="1:15" ht="20.25">
      <c r="A368" s="40"/>
      <c r="B368" s="40"/>
      <c r="C368" s="40"/>
      <c r="D368" s="43"/>
      <c r="E368" s="43"/>
      <c r="F368" s="43"/>
      <c r="G368" s="43"/>
      <c r="H368" s="43"/>
      <c r="I368" s="43"/>
      <c r="J368" s="43"/>
      <c r="K368" s="36"/>
      <c r="L368" s="54"/>
      <c r="M368" s="54"/>
      <c r="N368" s="36"/>
      <c r="O368" s="36"/>
    </row>
    <row r="369" spans="1:15" ht="20.25">
      <c r="A369" s="40"/>
      <c r="B369" s="40"/>
      <c r="C369" s="40"/>
      <c r="D369" s="43"/>
      <c r="E369" s="43"/>
      <c r="F369" s="43"/>
      <c r="G369" s="43"/>
      <c r="H369" s="43"/>
      <c r="I369" s="43"/>
      <c r="J369" s="43"/>
      <c r="K369" s="36"/>
      <c r="L369" s="54"/>
      <c r="M369" s="54"/>
      <c r="N369" s="36"/>
      <c r="O369" s="36"/>
    </row>
    <row r="370" spans="1:15" ht="30">
      <c r="A370" s="64"/>
      <c r="B370" s="40"/>
      <c r="C370" s="40"/>
      <c r="D370" s="43"/>
      <c r="E370" s="43"/>
      <c r="F370" s="43"/>
      <c r="G370" s="43"/>
      <c r="H370" s="43"/>
      <c r="I370" s="43"/>
      <c r="J370" s="43"/>
      <c r="K370" s="36"/>
      <c r="L370" s="54"/>
      <c r="M370" s="54"/>
      <c r="N370" s="36"/>
      <c r="O370" s="36"/>
    </row>
    <row r="371" spans="1:15" ht="30">
      <c r="A371" s="40"/>
      <c r="B371" s="40"/>
      <c r="C371" s="40"/>
      <c r="D371" s="43"/>
      <c r="E371" s="43"/>
      <c r="F371" s="30"/>
      <c r="G371" s="43"/>
      <c r="H371" s="43"/>
      <c r="I371" s="43"/>
      <c r="J371" s="43"/>
      <c r="K371" s="36"/>
      <c r="L371" s="54"/>
      <c r="M371" s="54"/>
      <c r="N371" s="36"/>
      <c r="O371" s="36"/>
    </row>
    <row r="372" spans="1:15" ht="30">
      <c r="A372" s="48" t="s">
        <v>130</v>
      </c>
      <c r="B372" s="40"/>
      <c r="C372" s="40"/>
      <c r="D372" s="43"/>
      <c r="E372" s="65"/>
      <c r="F372" s="30" t="s">
        <v>127</v>
      </c>
      <c r="G372" s="43"/>
      <c r="H372" s="43"/>
      <c r="I372" s="43"/>
      <c r="J372" s="43"/>
      <c r="K372" s="36"/>
      <c r="L372" s="54"/>
      <c r="M372" s="54"/>
      <c r="N372" s="36"/>
      <c r="O372" s="36"/>
    </row>
    <row r="373" spans="1:15" ht="30">
      <c r="A373" s="32"/>
      <c r="B373" s="40"/>
      <c r="C373" s="40"/>
      <c r="D373" s="43"/>
      <c r="E373" s="43"/>
      <c r="F373" s="46" t="s">
        <v>76</v>
      </c>
      <c r="G373" s="43"/>
      <c r="H373" s="43"/>
      <c r="I373" s="43"/>
      <c r="J373" s="43"/>
      <c r="K373" s="36"/>
      <c r="L373" s="54"/>
      <c r="M373" s="54"/>
      <c r="N373" s="36"/>
      <c r="O373" s="36"/>
    </row>
    <row r="374" spans="1:15" ht="20.25">
      <c r="A374" s="40"/>
      <c r="B374" s="31"/>
      <c r="C374" s="32"/>
      <c r="D374" s="31"/>
      <c r="E374" s="32"/>
      <c r="F374" s="32"/>
      <c r="G374" s="31"/>
      <c r="H374" s="31"/>
      <c r="I374" s="31"/>
      <c r="J374" s="31"/>
      <c r="K374" s="31"/>
      <c r="L374" s="33"/>
      <c r="M374" s="33"/>
      <c r="N374" s="33"/>
      <c r="O374" s="49"/>
    </row>
    <row r="375" spans="1:15" ht="20.25">
      <c r="A375" s="40"/>
      <c r="B375" s="40"/>
      <c r="C375" s="40"/>
      <c r="D375" s="40"/>
      <c r="E375" s="66"/>
      <c r="F375" s="40"/>
      <c r="G375" s="40"/>
      <c r="H375" s="40"/>
      <c r="I375" s="40"/>
      <c r="J375" s="40"/>
      <c r="K375" s="40"/>
      <c r="L375" s="43"/>
      <c r="M375" s="35"/>
      <c r="N375" s="35"/>
      <c r="O375" s="36"/>
    </row>
    <row r="376" spans="1:15" ht="20.2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3"/>
      <c r="M376" s="35"/>
      <c r="N376" s="35"/>
      <c r="O376" s="36"/>
    </row>
    <row r="377" spans="1:15" ht="30">
      <c r="A377" s="40"/>
      <c r="B377" s="40"/>
      <c r="C377" s="40"/>
      <c r="D377" s="67"/>
      <c r="E377" s="40"/>
      <c r="F377" s="40"/>
      <c r="G377" s="40"/>
      <c r="H377" s="40"/>
      <c r="I377" s="40"/>
      <c r="J377" s="40"/>
      <c r="K377" s="40"/>
      <c r="L377" s="43"/>
      <c r="M377" s="35"/>
      <c r="N377" s="35"/>
      <c r="O377" s="36"/>
    </row>
    <row r="378" spans="1:15" ht="30">
      <c r="A378" s="40"/>
      <c r="B378" s="40"/>
      <c r="C378" s="40"/>
      <c r="D378" s="67" t="s">
        <v>98</v>
      </c>
      <c r="E378" s="40"/>
      <c r="F378" s="40"/>
      <c r="G378" s="40"/>
      <c r="H378" s="40"/>
      <c r="I378" s="40"/>
      <c r="J378" s="40"/>
      <c r="K378" s="40"/>
      <c r="L378" s="43"/>
      <c r="M378" s="35"/>
      <c r="N378" s="35"/>
      <c r="O378" s="36"/>
    </row>
    <row r="379" spans="1:15" ht="30">
      <c r="A379" s="29"/>
      <c r="B379" s="40"/>
      <c r="C379" s="40"/>
      <c r="D379" s="29" t="s">
        <v>99</v>
      </c>
      <c r="E379" s="68"/>
      <c r="F379" s="40"/>
      <c r="G379" s="40"/>
      <c r="H379" s="40"/>
      <c r="I379" s="40"/>
      <c r="J379" s="40"/>
      <c r="K379" s="40"/>
      <c r="L379" s="43"/>
      <c r="M379" s="35"/>
      <c r="N379" s="35"/>
      <c r="O379" s="36"/>
    </row>
    <row r="380" spans="1:15" ht="30">
      <c r="A380" s="29" t="s">
        <v>100</v>
      </c>
      <c r="B380" s="32"/>
      <c r="C380" s="32"/>
      <c r="D380" s="32"/>
      <c r="E380" s="32"/>
      <c r="F380" s="32"/>
      <c r="G380" s="32"/>
      <c r="H380" s="32"/>
      <c r="I380" s="32"/>
      <c r="J380" s="32"/>
      <c r="K380" s="36"/>
      <c r="L380" s="36"/>
      <c r="M380" s="36"/>
      <c r="N380" s="36"/>
      <c r="O380" s="60" t="s">
        <v>101</v>
      </c>
    </row>
    <row r="381" spans="1:15" ht="2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6"/>
      <c r="L381" s="36"/>
      <c r="M381" s="36"/>
      <c r="N381" s="36"/>
      <c r="O381" s="36"/>
    </row>
    <row r="382" spans="1:15" ht="20.25">
      <c r="A382" s="69"/>
      <c r="B382" s="32"/>
      <c r="C382" s="32"/>
      <c r="D382" s="32"/>
      <c r="E382" s="32"/>
      <c r="F382" s="32"/>
      <c r="G382" s="32"/>
      <c r="H382" s="32"/>
      <c r="I382" s="32"/>
      <c r="J382" s="32"/>
      <c r="K382" s="36"/>
      <c r="L382" s="36"/>
      <c r="M382" s="36"/>
      <c r="N382" s="36"/>
      <c r="O382" s="36"/>
    </row>
    <row r="383" spans="1:15" ht="21" thickBot="1">
      <c r="A383" s="51"/>
      <c r="B383" s="32"/>
      <c r="C383" s="32"/>
      <c r="D383" s="32"/>
      <c r="E383" s="32"/>
      <c r="F383" s="32"/>
      <c r="G383" s="32"/>
      <c r="H383" s="32"/>
      <c r="I383" s="32"/>
      <c r="J383" s="32"/>
      <c r="K383" s="36"/>
      <c r="L383" s="36"/>
      <c r="M383" s="36"/>
      <c r="N383" s="36"/>
      <c r="O383" s="36"/>
    </row>
    <row r="384" spans="1:15" ht="21" thickTop="1">
      <c r="A384" s="43"/>
      <c r="B384" s="70"/>
      <c r="C384" s="70"/>
      <c r="D384" s="70"/>
      <c r="E384" s="70"/>
      <c r="F384" s="70"/>
      <c r="G384" s="70"/>
      <c r="H384" s="70"/>
      <c r="I384" s="70"/>
      <c r="J384" s="70"/>
      <c r="K384" s="71"/>
      <c r="L384" s="71"/>
      <c r="M384" s="71"/>
      <c r="N384" s="71"/>
      <c r="O384" s="71"/>
    </row>
    <row r="385" spans="1:15" ht="20.2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36"/>
      <c r="L385" s="36"/>
      <c r="M385" s="36"/>
      <c r="N385" s="36"/>
      <c r="O385" s="36"/>
    </row>
    <row r="386" spans="1:15" ht="20.25">
      <c r="A386" s="72"/>
      <c r="B386" s="43"/>
      <c r="C386" s="43"/>
      <c r="D386" s="43"/>
      <c r="E386" s="43"/>
      <c r="F386" s="43"/>
      <c r="G386" s="43"/>
      <c r="H386" s="43"/>
      <c r="I386" s="43"/>
      <c r="J386" s="43"/>
      <c r="K386" s="36"/>
      <c r="L386" s="36"/>
      <c r="M386" s="36"/>
      <c r="N386" s="36"/>
      <c r="O386" s="36"/>
    </row>
    <row r="387" spans="1:15" ht="20.25">
      <c r="A387" s="43"/>
      <c r="B387" s="33"/>
      <c r="C387" s="33"/>
      <c r="D387" s="33"/>
      <c r="E387" s="33"/>
      <c r="F387" s="33"/>
      <c r="G387" s="33"/>
      <c r="H387" s="33"/>
      <c r="I387" s="33"/>
      <c r="J387" s="33"/>
      <c r="K387" s="36"/>
      <c r="L387" s="36"/>
      <c r="M387" s="36"/>
      <c r="N387" s="36"/>
      <c r="O387" s="36"/>
    </row>
    <row r="388" spans="1:15" ht="30">
      <c r="A388" s="64" t="s">
        <v>102</v>
      </c>
      <c r="B388" s="43"/>
      <c r="C388" s="43"/>
      <c r="D388" s="43"/>
      <c r="E388" s="43"/>
      <c r="F388" s="43"/>
      <c r="G388" s="43"/>
      <c r="H388" s="43"/>
      <c r="I388" s="43"/>
      <c r="J388" s="43"/>
      <c r="K388" s="36"/>
      <c r="L388" s="36"/>
      <c r="M388" s="36"/>
      <c r="N388" s="36"/>
      <c r="O388" s="36"/>
    </row>
    <row r="389" spans="1:15" ht="30">
      <c r="A389" s="64"/>
      <c r="B389" s="64"/>
      <c r="C389" s="64"/>
      <c r="D389" s="64"/>
      <c r="E389" s="64"/>
      <c r="F389" s="64"/>
      <c r="G389" s="64"/>
      <c r="H389" s="64"/>
      <c r="I389" s="64" t="s">
        <v>103</v>
      </c>
      <c r="J389" s="64"/>
      <c r="K389" s="36"/>
      <c r="L389" s="36"/>
      <c r="M389" s="36"/>
      <c r="N389" s="36"/>
      <c r="O389" s="36"/>
    </row>
    <row r="390" spans="1:15" ht="30">
      <c r="A390" s="64" t="s">
        <v>104</v>
      </c>
      <c r="B390" s="64"/>
      <c r="C390" s="64"/>
      <c r="D390" s="64"/>
      <c r="E390" s="64"/>
      <c r="F390" s="64"/>
      <c r="G390" s="64"/>
      <c r="H390" s="64"/>
      <c r="I390" s="64"/>
      <c r="J390" s="64"/>
      <c r="K390" s="36"/>
      <c r="L390" s="36"/>
      <c r="M390" s="36"/>
      <c r="N390" s="36"/>
      <c r="O390" s="36"/>
    </row>
    <row r="391" spans="1:15" ht="30">
      <c r="A391" s="64"/>
      <c r="B391" s="64"/>
      <c r="C391" s="64"/>
      <c r="D391" s="64"/>
      <c r="E391" s="64"/>
      <c r="F391" s="64"/>
      <c r="G391" s="64"/>
      <c r="H391" s="64"/>
      <c r="I391" s="64" t="s">
        <v>105</v>
      </c>
      <c r="J391" s="64"/>
      <c r="K391" s="36"/>
      <c r="L391" s="36"/>
      <c r="M391" s="36"/>
      <c r="N391" s="36"/>
      <c r="O391" s="36"/>
    </row>
    <row r="392" spans="1:15" ht="30">
      <c r="A392" s="64" t="s">
        <v>128</v>
      </c>
      <c r="B392" s="64"/>
      <c r="C392" s="64"/>
      <c r="D392" s="64"/>
      <c r="E392" s="64"/>
      <c r="F392" s="64"/>
      <c r="G392" s="64"/>
      <c r="H392" s="64"/>
      <c r="I392" s="64"/>
      <c r="J392" s="64"/>
      <c r="K392" s="36"/>
      <c r="L392" s="36"/>
      <c r="M392" s="36"/>
      <c r="N392" s="36"/>
      <c r="O392" s="36"/>
    </row>
    <row r="393" spans="1:15" ht="30">
      <c r="A393" s="64"/>
      <c r="B393" s="64"/>
      <c r="C393" s="64"/>
      <c r="D393" s="64"/>
      <c r="E393" s="64"/>
      <c r="F393" s="64"/>
      <c r="G393" s="64"/>
      <c r="H393" s="64"/>
      <c r="I393" s="78">
        <v>1.16</v>
      </c>
      <c r="J393" s="64"/>
      <c r="K393" s="36"/>
      <c r="L393" s="36"/>
      <c r="M393" s="36"/>
      <c r="N393" s="36"/>
      <c r="O393" s="36"/>
    </row>
    <row r="394" spans="1:15" ht="30">
      <c r="A394" s="64"/>
      <c r="B394" s="64"/>
      <c r="C394" s="64"/>
      <c r="D394" s="64"/>
      <c r="E394" s="64"/>
      <c r="F394" s="64"/>
      <c r="G394" s="64"/>
      <c r="H394" s="64"/>
      <c r="I394" s="77"/>
      <c r="J394" s="64"/>
      <c r="K394" s="36"/>
      <c r="L394" s="36"/>
      <c r="M394" s="36"/>
      <c r="N394" s="36"/>
      <c r="O394" s="36"/>
    </row>
    <row r="395" spans="1:15" ht="30">
      <c r="A395" s="64"/>
      <c r="B395" s="64"/>
      <c r="C395" s="64"/>
      <c r="D395" s="64"/>
      <c r="E395" s="64"/>
      <c r="F395" s="64"/>
      <c r="G395" s="64"/>
      <c r="H395" s="64"/>
      <c r="I395" s="77"/>
      <c r="J395" s="64"/>
      <c r="K395" s="36"/>
      <c r="L395" s="36"/>
      <c r="M395" s="36"/>
      <c r="N395" s="36"/>
      <c r="O395" s="36"/>
    </row>
    <row r="396" spans="1:15" ht="30">
      <c r="A396" s="73"/>
      <c r="B396" s="64"/>
      <c r="C396" s="64"/>
      <c r="D396" s="64"/>
      <c r="E396" s="64"/>
      <c r="F396" s="64"/>
      <c r="G396" s="64"/>
      <c r="H396" s="64"/>
      <c r="I396" s="77"/>
      <c r="J396" s="64"/>
      <c r="K396" s="36"/>
      <c r="L396" s="36"/>
      <c r="M396" s="36"/>
      <c r="N396" s="36"/>
      <c r="O396" s="36"/>
    </row>
    <row r="397" spans="1:15" ht="30">
      <c r="A397" s="64"/>
      <c r="B397" s="64"/>
      <c r="C397" s="64"/>
      <c r="D397" s="64"/>
      <c r="E397" s="64"/>
      <c r="F397" s="64"/>
      <c r="G397" s="64"/>
      <c r="H397" s="64"/>
      <c r="I397" s="77"/>
      <c r="J397" s="64"/>
      <c r="K397" s="36"/>
      <c r="L397" s="36"/>
      <c r="M397" s="36"/>
      <c r="N397" s="36"/>
      <c r="O397" s="36"/>
    </row>
    <row r="398" spans="1:15" ht="30">
      <c r="A398" s="64" t="s">
        <v>106</v>
      </c>
      <c r="B398" s="64"/>
      <c r="C398" s="64"/>
      <c r="D398" s="64"/>
      <c r="E398" s="64"/>
      <c r="F398" s="64"/>
      <c r="G398" s="64"/>
      <c r="H398" s="64"/>
      <c r="I398" s="64"/>
      <c r="J398" s="64"/>
      <c r="K398" s="36"/>
      <c r="L398" s="36"/>
      <c r="M398" s="36"/>
      <c r="N398" s="36"/>
      <c r="O398" s="36"/>
    </row>
    <row r="399" spans="1:15" ht="30">
      <c r="A399" s="64"/>
      <c r="B399" s="64"/>
      <c r="C399" s="64"/>
      <c r="D399" s="64"/>
      <c r="E399" s="64"/>
      <c r="F399" s="64"/>
      <c r="G399" s="64"/>
      <c r="H399" s="64"/>
      <c r="I399" s="64" t="s">
        <v>107</v>
      </c>
      <c r="J399" s="64"/>
      <c r="K399" s="36"/>
      <c r="L399" s="36"/>
      <c r="M399" s="36"/>
      <c r="N399" s="36"/>
      <c r="O399" s="36"/>
    </row>
    <row r="400" spans="1:15" ht="30">
      <c r="A400" s="64" t="s">
        <v>108</v>
      </c>
      <c r="B400" s="64"/>
      <c r="C400" s="64"/>
      <c r="D400" s="64"/>
      <c r="E400" s="64"/>
      <c r="F400" s="64"/>
      <c r="G400" s="64"/>
      <c r="H400" s="64"/>
      <c r="I400" s="64"/>
      <c r="J400" s="64"/>
      <c r="K400" s="36"/>
      <c r="L400" s="36"/>
      <c r="M400" s="36"/>
      <c r="N400" s="36"/>
      <c r="O400" s="36"/>
    </row>
    <row r="401" spans="1:15" ht="30">
      <c r="A401" s="64"/>
      <c r="B401" s="64"/>
      <c r="C401" s="64"/>
      <c r="D401" s="64"/>
      <c r="E401" s="64"/>
      <c r="F401" s="64"/>
      <c r="G401" s="64"/>
      <c r="H401" s="64"/>
      <c r="I401" s="64" t="s">
        <v>109</v>
      </c>
      <c r="J401" s="64"/>
      <c r="K401" s="36"/>
      <c r="L401" s="36"/>
      <c r="M401" s="36"/>
      <c r="N401" s="36"/>
      <c r="O401" s="36"/>
    </row>
    <row r="402" spans="1:15" ht="30">
      <c r="A402" s="64" t="s">
        <v>110</v>
      </c>
      <c r="B402" s="64"/>
      <c r="C402" s="64"/>
      <c r="D402" s="64"/>
      <c r="E402" s="64"/>
      <c r="F402" s="64"/>
      <c r="G402" s="64"/>
      <c r="H402" s="64"/>
      <c r="I402" s="64"/>
      <c r="J402" s="64"/>
      <c r="K402" s="36"/>
      <c r="L402" s="36"/>
      <c r="M402" s="36"/>
      <c r="N402" s="36"/>
      <c r="O402" s="36"/>
    </row>
    <row r="403" spans="1:15" ht="30">
      <c r="A403" s="64"/>
      <c r="B403" s="64"/>
      <c r="C403" s="64"/>
      <c r="D403" s="64"/>
      <c r="E403" s="64"/>
      <c r="F403" s="64"/>
      <c r="G403" s="64"/>
      <c r="H403" s="64"/>
      <c r="I403" s="64" t="s">
        <v>111</v>
      </c>
      <c r="J403" s="64"/>
      <c r="K403" s="36"/>
      <c r="L403" s="36"/>
      <c r="M403" s="36"/>
      <c r="N403" s="36"/>
      <c r="O403" s="36"/>
    </row>
    <row r="404" spans="1:15" ht="30">
      <c r="A404" s="64" t="s">
        <v>112</v>
      </c>
      <c r="B404" s="64"/>
      <c r="C404" s="64"/>
      <c r="D404" s="64"/>
      <c r="E404" s="64"/>
      <c r="F404" s="64"/>
      <c r="G404" s="64"/>
      <c r="H404" s="64"/>
      <c r="I404" s="64"/>
      <c r="J404" s="64"/>
      <c r="K404" s="36"/>
      <c r="L404" s="36"/>
      <c r="M404" s="36"/>
      <c r="N404" s="36"/>
      <c r="O404" s="36"/>
    </row>
    <row r="405" spans="1:15" ht="30">
      <c r="A405" s="64"/>
      <c r="B405" s="64"/>
      <c r="C405" s="64"/>
      <c r="D405" s="64"/>
      <c r="E405" s="64"/>
      <c r="F405" s="64"/>
      <c r="G405" s="64"/>
      <c r="H405" s="64"/>
      <c r="I405" s="64" t="s">
        <v>109</v>
      </c>
      <c r="J405" s="64"/>
      <c r="K405" s="36"/>
      <c r="L405" s="36"/>
      <c r="M405" s="36"/>
      <c r="N405" s="36"/>
      <c r="O405" s="36"/>
    </row>
    <row r="406" spans="1:15" ht="30">
      <c r="A406" s="64" t="s">
        <v>113</v>
      </c>
      <c r="B406" s="64"/>
      <c r="C406" s="64"/>
      <c r="D406" s="64"/>
      <c r="E406" s="64"/>
      <c r="F406" s="64"/>
      <c r="G406" s="64"/>
      <c r="H406" s="64"/>
      <c r="I406" s="64"/>
      <c r="J406" s="64"/>
      <c r="K406" s="36"/>
      <c r="L406" s="36"/>
      <c r="M406" s="36"/>
      <c r="N406" s="36"/>
      <c r="O406" s="36"/>
    </row>
    <row r="407" spans="1:15" ht="30">
      <c r="A407" s="64"/>
      <c r="B407" s="64"/>
      <c r="C407" s="64"/>
      <c r="D407" s="64"/>
      <c r="E407" s="64"/>
      <c r="F407" s="64"/>
      <c r="G407" s="64"/>
      <c r="H407" s="64"/>
      <c r="I407" s="64"/>
      <c r="J407" s="64" t="s">
        <v>114</v>
      </c>
      <c r="K407" s="36"/>
      <c r="L407" s="36"/>
      <c r="M407" s="36"/>
      <c r="N407" s="36"/>
      <c r="O407" s="36"/>
    </row>
    <row r="408" spans="1:15" ht="30">
      <c r="A408" s="64" t="s">
        <v>115</v>
      </c>
      <c r="B408" s="64"/>
      <c r="C408" s="64"/>
      <c r="D408" s="64"/>
      <c r="E408" s="64"/>
      <c r="F408" s="64"/>
      <c r="G408" s="64"/>
      <c r="H408" s="64"/>
      <c r="I408" s="64"/>
      <c r="J408" s="64"/>
      <c r="K408" s="36"/>
      <c r="L408" s="36"/>
      <c r="M408" s="36"/>
      <c r="N408" s="36"/>
      <c r="O408" s="36"/>
    </row>
    <row r="409" spans="1:15" ht="30">
      <c r="A409" s="64"/>
      <c r="B409" s="64"/>
      <c r="C409" s="64"/>
      <c r="D409" s="64"/>
      <c r="E409" s="64"/>
      <c r="F409" s="64"/>
      <c r="G409" s="64"/>
      <c r="H409" s="64"/>
      <c r="I409" s="64"/>
      <c r="J409" s="64" t="s">
        <v>116</v>
      </c>
      <c r="K409" s="36"/>
      <c r="L409" s="36"/>
      <c r="M409" s="36"/>
      <c r="N409" s="36"/>
      <c r="O409" s="36"/>
    </row>
    <row r="410" spans="1:15" ht="30">
      <c r="A410" s="64" t="s">
        <v>117</v>
      </c>
      <c r="B410" s="64"/>
      <c r="C410" s="64"/>
      <c r="D410" s="64"/>
      <c r="E410" s="64"/>
      <c r="F410" s="64"/>
      <c r="G410" s="64"/>
      <c r="H410" s="64"/>
      <c r="I410" s="64"/>
      <c r="J410" s="64"/>
      <c r="K410" s="36"/>
      <c r="L410" s="36"/>
      <c r="M410" s="36"/>
      <c r="N410" s="36"/>
      <c r="O410" s="36"/>
    </row>
    <row r="411" spans="1:15" ht="30">
      <c r="A411" s="64" t="s">
        <v>118</v>
      </c>
      <c r="B411" s="64"/>
      <c r="C411" s="64"/>
      <c r="D411" s="64"/>
      <c r="E411" s="64"/>
      <c r="F411" s="64"/>
      <c r="G411" s="64"/>
      <c r="H411" s="64"/>
      <c r="I411" s="64"/>
      <c r="J411" s="64"/>
      <c r="K411" s="36"/>
      <c r="L411" s="36"/>
      <c r="M411" s="36"/>
      <c r="N411" s="36"/>
      <c r="O411" s="36"/>
    </row>
    <row r="412" spans="1:15" ht="30">
      <c r="A412" s="64" t="s">
        <v>119</v>
      </c>
      <c r="B412" s="64"/>
      <c r="C412" s="64"/>
      <c r="D412" s="64"/>
      <c r="E412" s="64"/>
      <c r="F412" s="64"/>
      <c r="G412" s="64"/>
      <c r="H412" s="64"/>
      <c r="I412" s="64"/>
      <c r="J412" s="64"/>
      <c r="K412" s="36"/>
      <c r="L412" s="36"/>
      <c r="M412" s="36"/>
      <c r="N412" s="36"/>
      <c r="O412" s="36"/>
    </row>
    <row r="413" spans="1:15" ht="30">
      <c r="A413" s="64" t="s">
        <v>120</v>
      </c>
      <c r="B413" s="64"/>
      <c r="C413" s="64"/>
      <c r="D413" s="64"/>
      <c r="E413" s="64"/>
      <c r="F413" s="64"/>
      <c r="G413" s="64"/>
      <c r="H413" s="64"/>
      <c r="I413" s="64" t="s">
        <v>121</v>
      </c>
      <c r="J413" s="64"/>
      <c r="K413" s="36"/>
      <c r="L413" s="36"/>
      <c r="M413" s="36"/>
      <c r="N413" s="36"/>
      <c r="O413" s="36"/>
    </row>
    <row r="414" spans="1:15" ht="30">
      <c r="A414" s="64"/>
      <c r="B414" s="64"/>
      <c r="C414" s="64"/>
      <c r="D414" s="64"/>
      <c r="E414" s="64"/>
      <c r="F414" s="64"/>
      <c r="G414" s="64"/>
      <c r="H414" s="64"/>
      <c r="I414" s="64" t="s">
        <v>122</v>
      </c>
      <c r="J414" s="64"/>
      <c r="K414" s="36"/>
      <c r="L414" s="36"/>
      <c r="M414" s="36"/>
      <c r="N414" s="36"/>
      <c r="O414" s="36"/>
    </row>
    <row r="415" spans="1:15" ht="30">
      <c r="A415" s="64" t="s">
        <v>123</v>
      </c>
      <c r="B415" s="64"/>
      <c r="C415" s="64"/>
      <c r="D415" s="64"/>
      <c r="E415" s="64"/>
      <c r="F415" s="64"/>
      <c r="G415" s="64"/>
      <c r="H415" s="64"/>
      <c r="I415" s="64"/>
      <c r="J415" s="64"/>
      <c r="K415" s="36"/>
      <c r="L415" s="36"/>
      <c r="M415" s="36"/>
      <c r="N415" s="36"/>
      <c r="O415" s="36"/>
    </row>
    <row r="416" spans="1:15" ht="30">
      <c r="A416" s="64" t="s">
        <v>119</v>
      </c>
      <c r="B416" s="64"/>
      <c r="C416" s="64"/>
      <c r="D416" s="64"/>
      <c r="E416" s="64"/>
      <c r="F416" s="64"/>
      <c r="G416" s="64"/>
      <c r="H416" s="64"/>
      <c r="I416" s="64"/>
      <c r="J416" s="64"/>
      <c r="K416" s="36"/>
      <c r="L416" s="36"/>
      <c r="M416" s="36"/>
      <c r="N416" s="36"/>
      <c r="O416" s="36"/>
    </row>
    <row r="417" spans="1:15" ht="30">
      <c r="A417" s="64" t="s">
        <v>120</v>
      </c>
      <c r="B417" s="64"/>
      <c r="C417" s="64"/>
      <c r="D417" s="64"/>
      <c r="E417" s="64"/>
      <c r="F417" s="64"/>
      <c r="G417" s="64"/>
      <c r="H417" s="64"/>
      <c r="I417" s="64" t="s">
        <v>124</v>
      </c>
      <c r="J417" s="64"/>
      <c r="K417" s="36"/>
      <c r="L417" s="36"/>
      <c r="M417" s="36"/>
      <c r="N417" s="36"/>
      <c r="O417" s="36"/>
    </row>
    <row r="418" spans="1:15" ht="30">
      <c r="A418" s="64"/>
      <c r="B418" s="64"/>
      <c r="C418" s="64"/>
      <c r="D418" s="64"/>
      <c r="E418" s="64"/>
      <c r="F418" s="64"/>
      <c r="G418" s="64"/>
      <c r="H418" s="64"/>
      <c r="I418" s="64" t="s">
        <v>125</v>
      </c>
      <c r="J418" s="64"/>
      <c r="K418" s="36"/>
      <c r="L418" s="36"/>
      <c r="M418" s="36"/>
      <c r="N418" s="36"/>
      <c r="O418" s="36"/>
    </row>
    <row r="419" spans="1:15" ht="30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36"/>
      <c r="L419" s="36"/>
      <c r="M419" s="36"/>
      <c r="N419" s="36"/>
      <c r="O419" s="36"/>
    </row>
    <row r="420" spans="1:15" ht="30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36"/>
      <c r="L420" s="36"/>
      <c r="M420" s="36"/>
      <c r="N420" s="36"/>
      <c r="O420" s="36"/>
    </row>
    <row r="421" spans="1:15" ht="30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36"/>
      <c r="L421" s="36"/>
      <c r="M421" s="36"/>
      <c r="N421" s="36"/>
      <c r="O421" s="36"/>
    </row>
    <row r="422" spans="1:15" ht="30">
      <c r="A422" s="64" t="s">
        <v>132</v>
      </c>
      <c r="B422" s="64"/>
      <c r="C422" s="64"/>
      <c r="D422" s="64"/>
      <c r="E422" s="64"/>
      <c r="F422" s="64"/>
      <c r="G422" s="64"/>
      <c r="H422" s="64"/>
      <c r="I422" s="64"/>
      <c r="J422" s="64"/>
      <c r="K422" s="36"/>
      <c r="L422" s="36"/>
      <c r="M422" s="36"/>
      <c r="N422" s="36"/>
      <c r="O422" s="36"/>
    </row>
    <row r="423" spans="1:15" ht="30">
      <c r="A423" s="64"/>
      <c r="B423" s="64"/>
      <c r="C423" s="64"/>
      <c r="D423" s="64"/>
      <c r="E423" s="64"/>
      <c r="F423" s="64" t="s">
        <v>135</v>
      </c>
      <c r="G423" s="64"/>
      <c r="H423" s="64"/>
      <c r="I423" s="64"/>
      <c r="J423" s="64"/>
      <c r="K423" s="36"/>
      <c r="L423" s="36"/>
      <c r="M423" s="36"/>
      <c r="N423" s="36"/>
      <c r="O423" s="36"/>
    </row>
    <row r="424" spans="1:15" ht="30">
      <c r="A424" s="74"/>
      <c r="B424" s="64"/>
      <c r="C424" s="64"/>
      <c r="D424" s="64"/>
      <c r="E424" s="64"/>
      <c r="F424" s="64" t="s">
        <v>133</v>
      </c>
      <c r="G424" s="64"/>
      <c r="H424" s="64"/>
      <c r="I424" s="64"/>
      <c r="J424" s="64"/>
      <c r="K424" s="36"/>
      <c r="L424" s="36"/>
      <c r="M424" s="36"/>
      <c r="N424" s="36"/>
      <c r="O424" s="36"/>
    </row>
    <row r="425" spans="1:15" ht="20.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4" manualBreakCount="4">
    <brk id="88" max="255" man="1"/>
    <brk id="154" max="255" man="1"/>
    <brk id="218" max="255" man="1"/>
    <brk id="2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2018-12-31T04:23:00Z</cp:lastPrinted>
  <dcterms:created xsi:type="dcterms:W3CDTF">2007-11-13T16:29:52Z</dcterms:created>
  <dcterms:modified xsi:type="dcterms:W3CDTF">2020-02-27T01:33:12Z</dcterms:modified>
  <cp:category/>
  <cp:version/>
  <cp:contentType/>
  <cp:contentStatus/>
</cp:coreProperties>
</file>