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Sept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<sst xmlns="http://schemas.openxmlformats.org/spreadsheetml/2006/main" count="367" uniqueCount="139">
  <si>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</si>
  <si>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</si>
  <si>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</si>
  <si>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</si>
  <si>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</si>
  <si>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</si>
  <si>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</si>
  <si>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</si>
  <si>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</si>
  <si>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</si>
  <si>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</si>
  <si>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</si>
  <si>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</si>
  <si>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</si>
  <si>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</si>
  <si>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</si>
  <si>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</si>
  <si>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</si>
  <si>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</si>
  <si>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</si>
  <si>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</si>
  <si>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</si>
  <si>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</si>
  <si>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</si>
  <si>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</si>
  <si>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</si>
  <si>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</si>
  <si>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</si>
  <si>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</si>
  <si>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</si>
  <si>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</si>
  <si>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</si>
  <si>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</si>
  <si>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</si>
  <si>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</si>
  <si>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</si>
  <si>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</si>
  <si>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</si>
  <si>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</si>
  <si>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</si>
  <si>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</si>
  <si>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</si>
  <si>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</si>
  <si>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</si>
  <si>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</si>
  <si>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</si>
  <si>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</si>
  <si>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</si>
  <si>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</si>
  <si>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</si>
  <si>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</si>
  <si>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</si>
  <si>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</si>
  <si>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</si>
  <si>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</si>
  <si>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</si>
  <si>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</si>
  <si>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</si>
  <si>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</si>
  <si>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</si>
  <si>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</si>
  <si>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</si>
  <si>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</si>
  <si>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</si>
  <si>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</si>
  <si>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</si>
  <si>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</si>
  <si>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</si>
  <si>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</si>
  <si>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</si>
  <si>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</si>
  <si>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</si>
  <si>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</si>
  <si>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</si>
  <si>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</si>
  <si>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</si>
  <si>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</si>
  <si>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</si>
  <si>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</si>
  <si>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</si>
  <si>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</si>
  <si>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</si>
  <si>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</si>
  <si>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</si>
  <si>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</si>
  <si>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</si>
  <si>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</si>
  <si>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</si>
  <si>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</si>
  <si>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</si>
  <si>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</si>
  <si>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</si>
  <si>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</si>
  <si>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</si>
  <si>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</si>
  <si>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</si>
  <si>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</si>
  <si>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</si>
  <si>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</si>
  <si>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</si>
  <si>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</si>
  <si>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</si>
  <si>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</si>
  <si>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</si>
  <si>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</si>
  <si>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</si>
  <si>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</si>
  <si>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</si>
  <si>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</si>
  <si>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</si>
  <si>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</si>
  <si>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</si>
  <si>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</si>
  <si>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</si>
  <si>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</si>
  <si>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</si>
  <si>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</si>
  <si>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</si>
  <si>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</si>
  <si>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</si>
  <si>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</si>
  <si>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</si>
  <si>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</si>
  <si>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</si>
  <si>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</si>
  <si>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</si>
  <si>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 xml:space="preserve">* Schedule 3 and 4 Effective May through September </t>
  </si>
  <si>
    <t>CARE</t>
  </si>
  <si>
    <t xml:space="preserve">          SEPTEMBER 2014</t>
  </si>
  <si>
    <t>This Filing Effective With the Billing Month of September 2014</t>
  </si>
  <si>
    <t>Superseding Filing Effective With the Billing Month of August 2014</t>
  </si>
  <si>
    <t>FILED 7-31-14</t>
  </si>
  <si>
    <t>Superseding Filing Effective With the Billing Month of June 2014</t>
  </si>
  <si>
    <t>FILED 8-20-14</t>
  </si>
  <si>
    <t>SEPTEMBER 2014</t>
  </si>
  <si>
    <t>Filed 8-28-14</t>
  </si>
  <si>
    <t>This filing Effective for the Billing Month Of September 2014</t>
  </si>
  <si>
    <t xml:space="preserve">                        Superseding Filing Effective for the Billing Month of August 2014 </t>
  </si>
  <si>
    <t>EFFECTIVE SEPTEMBER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</si>
</sst>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307">
      <selection activeCell="M336" sqref="M336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128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0.6393</v>
      </c>
      <c r="E17" s="12"/>
      <c r="F17" s="12">
        <v>-0.03466</v>
      </c>
      <c r="G17" s="12"/>
      <c r="H17" s="12">
        <v>0</v>
      </c>
      <c r="I17" s="12"/>
      <c r="J17" s="12">
        <v>-0.00472</v>
      </c>
      <c r="K17" s="12"/>
      <c r="L17" s="12">
        <f>SUM(D17:J17)</f>
        <v>0.59992</v>
      </c>
      <c r="M17" s="12">
        <f>B17+L17</f>
        <v>0.97732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0.6393</v>
      </c>
      <c r="E18" s="12"/>
      <c r="F18" s="12">
        <f>F17</f>
        <v>-0.03466</v>
      </c>
      <c r="G18" s="12"/>
      <c r="H18" s="12">
        <f>H17</f>
        <v>0</v>
      </c>
      <c r="I18" s="12"/>
      <c r="J18" s="12">
        <f>J17</f>
        <v>-0.00472</v>
      </c>
      <c r="K18" s="12"/>
      <c r="L18" s="12">
        <f>SUM(D18:J18)</f>
        <v>0.59992</v>
      </c>
      <c r="M18" s="12">
        <f>B18+L18</f>
        <v>0.9485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0.42876</v>
      </c>
      <c r="E27" s="12"/>
      <c r="F27" s="12">
        <v>-0.00998</v>
      </c>
      <c r="G27" s="12"/>
      <c r="H27" s="12">
        <f>H3</f>
        <v>0</v>
      </c>
      <c r="I27" s="12"/>
      <c r="J27" s="12">
        <f>$J$17</f>
        <v>-0.00472</v>
      </c>
      <c r="K27" s="12"/>
      <c r="L27" s="12">
        <f>SUM(D27:J27)</f>
        <v>0.41406</v>
      </c>
      <c r="M27" s="12">
        <f>B27+L27</f>
        <v>0.69221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0.42876</v>
      </c>
      <c r="E28" s="12"/>
      <c r="F28" s="12">
        <f>F27</f>
        <v>-0.00998</v>
      </c>
      <c r="G28" s="12"/>
      <c r="H28" s="12">
        <f>$H$17</f>
        <v>0</v>
      </c>
      <c r="I28" s="12"/>
      <c r="J28" s="12">
        <f>$J$17</f>
        <v>-0.00472</v>
      </c>
      <c r="K28" s="12"/>
      <c r="L28" s="12">
        <f>SUM(D28:J28)</f>
        <v>0.41406</v>
      </c>
      <c r="M28" s="12">
        <f>B28+L28</f>
        <v>0.65411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0.60553</v>
      </c>
      <c r="E35" s="12"/>
      <c r="F35" s="12">
        <v>-0.02394</v>
      </c>
      <c r="G35" s="12"/>
      <c r="H35" s="12">
        <f>H17</f>
        <v>0</v>
      </c>
      <c r="I35" s="12"/>
      <c r="J35" s="12">
        <f>$J$17</f>
        <v>-0.00472</v>
      </c>
      <c r="K35" s="12"/>
      <c r="L35" s="12">
        <f>SUM(D35:J35)</f>
        <v>0.5768700000000001</v>
      </c>
      <c r="M35" s="12">
        <f>B35+L35</f>
        <v>0.8550200000000001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0.60553</v>
      </c>
      <c r="E36" s="12"/>
      <c r="F36" s="12">
        <f>F35</f>
        <v>-0.02394</v>
      </c>
      <c r="G36" s="12"/>
      <c r="H36" s="12">
        <f>$H$17</f>
        <v>0</v>
      </c>
      <c r="I36" s="12"/>
      <c r="J36" s="12">
        <f>$J$17</f>
        <v>-0.00472</v>
      </c>
      <c r="K36" s="12"/>
      <c r="L36" s="12">
        <f>SUM(D36:J36)</f>
        <v>0.5768700000000001</v>
      </c>
      <c r="M36" s="12">
        <f>B36+L36</f>
        <v>0.8169200000000001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0.60553</v>
      </c>
      <c r="E37" s="12"/>
      <c r="F37" s="12">
        <f>F36</f>
        <v>-0.02394</v>
      </c>
      <c r="G37" s="12"/>
      <c r="H37" s="12">
        <f>$H$17</f>
        <v>0</v>
      </c>
      <c r="I37" s="12"/>
      <c r="J37" s="12">
        <f>$J$17</f>
        <v>-0.00472</v>
      </c>
      <c r="K37" s="12"/>
      <c r="L37" s="12">
        <f>SUM(D37:J37)</f>
        <v>0.5768700000000001</v>
      </c>
      <c r="M37" s="12">
        <f>B37+L37</f>
        <v>0.7920600000000001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0.5246</v>
      </c>
      <c r="E44" s="12"/>
      <c r="F44" s="12">
        <v>-6E-05</v>
      </c>
      <c r="G44" s="12"/>
      <c r="H44" s="12">
        <f>H28</f>
        <v>0</v>
      </c>
      <c r="I44" s="12"/>
      <c r="J44" s="12">
        <f>$J$17</f>
        <v>-0.00472</v>
      </c>
      <c r="K44" s="12"/>
      <c r="L44" s="12">
        <f>SUM(D44:J44)</f>
        <v>0.5198200000000001</v>
      </c>
      <c r="M44" s="12">
        <f>B44+L44</f>
        <v>0.9196300000000001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0.5246</v>
      </c>
      <c r="E45" s="12"/>
      <c r="F45" s="12">
        <f>F44</f>
        <v>-6E-05</v>
      </c>
      <c r="G45" s="12"/>
      <c r="H45" s="12">
        <f>$H$17</f>
        <v>0</v>
      </c>
      <c r="I45" s="12"/>
      <c r="J45" s="12">
        <f>$J$17</f>
        <v>-0.00472</v>
      </c>
      <c r="K45" s="12"/>
      <c r="L45" s="12">
        <f>SUM(D45:J45)</f>
        <v>0.5198200000000001</v>
      </c>
      <c r="M45" s="12">
        <f>B45+L45</f>
        <v>0.76522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0.5246</v>
      </c>
      <c r="E46" s="12"/>
      <c r="F46" s="12">
        <f>F45</f>
        <v>-6E-05</v>
      </c>
      <c r="G46" s="12"/>
      <c r="H46" s="12">
        <f>$H$17</f>
        <v>0</v>
      </c>
      <c r="I46" s="12"/>
      <c r="J46" s="12">
        <f>$J$17</f>
        <v>-0.00472</v>
      </c>
      <c r="K46" s="12"/>
      <c r="L46" s="12">
        <f>SUM(D46:J46)</f>
        <v>0.5198200000000001</v>
      </c>
      <c r="M46" s="12">
        <f>B46+L46</f>
        <v>0.7163600000000001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0.5246</v>
      </c>
      <c r="E47" s="12"/>
      <c r="F47" s="12">
        <f>F46</f>
        <v>-6E-05</v>
      </c>
      <c r="G47" s="12"/>
      <c r="H47" s="12">
        <f>$H$17</f>
        <v>0</v>
      </c>
      <c r="I47" s="12"/>
      <c r="J47" s="12">
        <f>$J$17</f>
        <v>-0.00472</v>
      </c>
      <c r="K47" s="12"/>
      <c r="L47" s="12">
        <f>SUM(D47:J47)</f>
        <v>0.5198200000000001</v>
      </c>
      <c r="M47" s="12">
        <f>B47+L47</f>
        <v>0.6762300000000001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f>SUM(B51:L51)</f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0.41472</v>
      </c>
      <c r="E54" s="12"/>
      <c r="F54" s="12">
        <v>-0.00424</v>
      </c>
      <c r="G54" s="12"/>
      <c r="H54" s="12">
        <v>0</v>
      </c>
      <c r="I54" s="12"/>
      <c r="J54" s="12">
        <f>$J$17</f>
        <v>-0.00472</v>
      </c>
      <c r="K54" s="12"/>
      <c r="L54" s="12">
        <f>SUM(D54:J54)</f>
        <v>0.40575999999999995</v>
      </c>
      <c r="M54" s="12">
        <f>B54+L54</f>
        <v>0.67153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0.41472</v>
      </c>
      <c r="E55" s="12"/>
      <c r="F55" s="12">
        <f>F54</f>
        <v>-0.00424</v>
      </c>
      <c r="G55" s="12"/>
      <c r="H55" s="12">
        <f>H54</f>
        <v>0</v>
      </c>
      <c r="I55" s="12"/>
      <c r="J55" s="12">
        <f>J54</f>
        <v>-0.00472</v>
      </c>
      <c r="K55" s="12"/>
      <c r="L55" s="12">
        <f>SUM(D55:J55)</f>
        <v>0.40575999999999995</v>
      </c>
      <c r="M55" s="12">
        <f>B55+L55</f>
        <v>0.61961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4">
        <v>-0.13902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0.41472</v>
      </c>
      <c r="E64" s="12"/>
      <c r="F64" s="12">
        <v>-0.04561</v>
      </c>
      <c r="G64" s="12"/>
      <c r="H64" s="12">
        <f>H43</f>
        <v>0</v>
      </c>
      <c r="I64" s="12"/>
      <c r="J64" s="12">
        <f>$J$17</f>
        <v>-0.00472</v>
      </c>
      <c r="K64" s="12"/>
      <c r="L64" s="12">
        <f>SUM(D64:J64)</f>
        <v>0.36439</v>
      </c>
      <c r="M64" s="12">
        <f>B64+L64</f>
        <v>0.62183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0.41472</v>
      </c>
      <c r="E65" s="12"/>
      <c r="F65" s="12">
        <f>F64</f>
        <v>-0.04561</v>
      </c>
      <c r="G65" s="12"/>
      <c r="H65" s="12">
        <f>$H$17</f>
        <v>0</v>
      </c>
      <c r="I65" s="12"/>
      <c r="J65" s="12">
        <f>$J$17</f>
        <v>-0.00472</v>
      </c>
      <c r="K65" s="12"/>
      <c r="L65" s="12">
        <f>SUM(D65:J65)</f>
        <v>0.36439</v>
      </c>
      <c r="M65" s="12">
        <f>B65+L65</f>
        <v>0.63917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0.41472</v>
      </c>
      <c r="E66" s="12"/>
      <c r="F66" s="12">
        <f>F65</f>
        <v>-0.04561</v>
      </c>
      <c r="G66" s="12"/>
      <c r="H66" s="12">
        <f>$H$17</f>
        <v>0</v>
      </c>
      <c r="I66" s="12"/>
      <c r="J66" s="12">
        <f>$J$17</f>
        <v>-0.00472</v>
      </c>
      <c r="K66" s="12"/>
      <c r="L66" s="12">
        <f>SUM(D66:J66)</f>
        <v>0.36439</v>
      </c>
      <c r="M66" s="12">
        <f>B66+L66</f>
        <v>0.53593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0.41472</v>
      </c>
      <c r="E67" s="12"/>
      <c r="F67" s="12">
        <f>F66</f>
        <v>-0.04561</v>
      </c>
      <c r="G67" s="12"/>
      <c r="H67" s="12">
        <f>$H$17</f>
        <v>0</v>
      </c>
      <c r="I67" s="12"/>
      <c r="J67" s="12">
        <f>$J$17</f>
        <v>-0.00472</v>
      </c>
      <c r="K67" s="12"/>
      <c r="L67" s="12">
        <f>SUM(D67:J67)</f>
        <v>0.36439</v>
      </c>
      <c r="M67" s="12">
        <f>B67+L67</f>
        <v>0.53593</v>
      </c>
      <c r="N67" s="12"/>
      <c r="O67" s="12" t="s">
        <v>56</v>
      </c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0.428</v>
      </c>
      <c r="E72" s="3"/>
      <c r="F72" s="12">
        <v>0.01713</v>
      </c>
      <c r="G72" s="3"/>
      <c r="H72" s="12">
        <f>$H$17</f>
        <v>0</v>
      </c>
      <c r="I72" s="3"/>
      <c r="J72" s="12">
        <f>$J$17</f>
        <v>-0.00472</v>
      </c>
      <c r="K72" s="3"/>
      <c r="L72" s="11">
        <f>ROUND((SUM(D72:J72)*18),2)</f>
        <v>7.93</v>
      </c>
      <c r="M72" s="11">
        <f>ROUND(+B72+L72,2)</f>
        <v>20.21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129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133</v>
      </c>
      <c r="B77" s="3"/>
      <c r="C77" s="3"/>
      <c r="D77" s="3"/>
      <c r="E77" s="3"/>
      <c r="F77" s="3" t="s">
        <v>130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126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SEPTEMBER 2014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0.91751</v>
      </c>
      <c r="K95" s="3"/>
      <c r="L95" s="3"/>
      <c r="M95" s="12">
        <f>SUM(F95:J95)</f>
        <v>1.08938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0.013</v>
      </c>
      <c r="K97" s="12"/>
      <c r="L97" s="3"/>
      <c r="M97" s="12">
        <f>SUM(F97:J97)</f>
        <v>0.013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0.41155</v>
      </c>
      <c r="K101" s="3"/>
      <c r="L101" s="3"/>
      <c r="M101" s="12">
        <f>SUM(F101:J101)</f>
        <v>0.41155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0.91751</v>
      </c>
      <c r="K108" s="3"/>
      <c r="L108" s="3"/>
      <c r="M108" s="12">
        <f>SUM(F108:J108)</f>
        <v>1.08793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0.013</v>
      </c>
      <c r="K110" s="3"/>
      <c r="L110" s="3"/>
      <c r="M110" s="12">
        <f>SUM(F110:J110)</f>
        <v>0.013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0.41155</v>
      </c>
      <c r="K118" s="3"/>
      <c r="L118" s="3"/>
      <c r="M118" s="12">
        <f>SUM(F118:J118)</f>
        <v>0.41155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131</v>
      </c>
      <c r="B139" s="3"/>
      <c r="C139" s="3"/>
      <c r="D139" s="3"/>
      <c r="E139" s="3"/>
      <c r="F139" s="3" t="s">
        <v>129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132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134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0.538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0.538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0.538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0.538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0.538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0.538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0.538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0.538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0.538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0.538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0.538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0.538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135</v>
      </c>
      <c r="B195" s="27"/>
      <c r="C195" s="27"/>
      <c r="D195" s="27"/>
      <c r="E195" s="3" t="s">
        <v>136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137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SEPTEMBER 2014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0.45472</v>
      </c>
      <c r="K217" s="3"/>
      <c r="L217" s="3"/>
      <c r="M217" s="12">
        <f>SUM(F217:J217)</f>
        <v>0.76414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0.967936138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0.45472</v>
      </c>
      <c r="K228" s="3"/>
      <c r="L228" s="3"/>
      <c r="M228" s="12">
        <f>SUM(F228:J228)</f>
        <v>0.50504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0.639734168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0.04317</v>
      </c>
      <c r="K238" s="3"/>
      <c r="L238" s="3"/>
      <c r="M238" s="12">
        <f>SUM(F238:J238)</f>
        <v>0.35261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0.41155</v>
      </c>
      <c r="K240" s="3"/>
      <c r="L240" s="3"/>
      <c r="M240" s="12">
        <f>(J240)</f>
        <v>0.41155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0.9679614719999999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+J238</f>
        <v>0.04317</v>
      </c>
      <c r="K251" s="12"/>
      <c r="L251" s="3"/>
      <c r="M251" s="12">
        <f>(F251+J251)</f>
        <v>0.09651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+J240</f>
        <v>0.41155</v>
      </c>
      <c r="K253" s="3"/>
      <c r="L253" s="3"/>
      <c r="M253" s="12">
        <f>SUM(F253:J253)</f>
        <v>0.41155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0.6435596020000001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September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June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7-31-14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SEPTEMBER 2014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0.41155</v>
      </c>
      <c r="K292" s="3"/>
      <c r="L292" s="3"/>
      <c r="M292" s="12">
        <f>SUM(F292:J292)</f>
        <v>0.41155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7-31-14</v>
      </c>
      <c r="B299" s="3"/>
      <c r="C299" s="3"/>
      <c r="D299" s="3"/>
      <c r="E299" s="3"/>
      <c r="F299" s="11" t="str">
        <f>+F267</f>
        <v>This Filing Effective With the Billing Month of September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June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138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0.538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0.538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0.538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0.538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0.538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0.538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8-28-14</v>
      </c>
      <c r="B341" s="27"/>
      <c r="C341" s="27"/>
      <c r="D341" s="40"/>
      <c r="E341" s="40"/>
      <c r="F341" s="69" t="str">
        <f>+E195</f>
        <v>This filing Effective for the Billing Month Of September 2014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August 2014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2014-06-26T18:20:50Z</cp:lastPrinted>
  <dcterms:created xsi:type="dcterms:W3CDTF">2007-11-13T16:29:52Z</dcterms:created>
  <dcterms:modified xsi:type="dcterms:W3CDTF">2020-02-26T19:56:15Z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-1662029253</vt:i4>
  </property>
  <property fmtid="{D5CDD505-2E9C-101B-9397-08002B2CF9AE}" pid="3" name="_NewReviewCycle">
    <vt:lpwstr/>
  </property>
  <property fmtid="{D5CDD505-2E9C-101B-9397-08002B2CF9AE}" pid="4" name="_EmailSubject">
    <vt:lpwstr>VNG Website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