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July 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<sst xmlns="http://schemas.openxmlformats.org/spreadsheetml/2006/main" count="368" uniqueCount="140">
  <si>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</si>
  <si>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</si>
  <si>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</si>
  <si>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</si>
  <si>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</si>
  <si>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</si>
  <si>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</si>
  <si>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</si>
  <si>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</si>
  <si>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</si>
  <si>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</si>
  <si>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</si>
  <si>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</si>
  <si>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</si>
  <si>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</si>
  <si>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</si>
  <si>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</si>
  <si>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</si>
  <si>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</si>
  <si>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</si>
  <si>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</si>
  <si>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</si>
  <si>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</si>
  <si>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</si>
  <si>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</si>
  <si>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</si>
  <si>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</si>
  <si>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</si>
  <si>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</si>
  <si>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</si>
  <si>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</si>
  <si>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</si>
  <si>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</si>
  <si>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</si>
  <si>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</si>
  <si>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</si>
  <si>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</si>
  <si>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</si>
  <si>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</si>
  <si>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</si>
  <si>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</si>
  <si>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</si>
  <si>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</si>
  <si>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</si>
  <si>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</si>
  <si>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</si>
  <si>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</si>
  <si>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</si>
  <si>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</si>
  <si>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</si>
  <si>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</si>
  <si>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</si>
  <si>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</si>
  <si>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</si>
  <si>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</si>
  <si>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</si>
  <si>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</si>
  <si>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</si>
  <si>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</si>
  <si>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</si>
  <si>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</si>
  <si>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</si>
  <si>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</si>
  <si>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</si>
  <si>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</si>
  <si>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</si>
  <si>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</si>
  <si>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</si>
  <si>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</si>
  <si>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</si>
  <si>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</si>
  <si>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</si>
  <si>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</si>
  <si>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</si>
  <si>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</si>
  <si>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</si>
  <si>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</si>
  <si>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</si>
  <si>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</si>
  <si>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</si>
  <si>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</si>
  <si>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</si>
  <si>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</si>
  <si>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</si>
  <si>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</si>
  <si>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</si>
  <si>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</si>
  <si>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</si>
  <si>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</si>
  <si>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</si>
  <si>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</si>
  <si>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</si>
  <si>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</si>
  <si>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</si>
  <si>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</si>
  <si>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</si>
  <si>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</si>
  <si>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</si>
  <si>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</si>
  <si>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</si>
  <si>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</si>
  <si>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</si>
  <si>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</si>
  <si>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</si>
  <si>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</si>
  <si>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</si>
  <si>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</si>
  <si>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</si>
  <si>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</si>
  <si>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</si>
  <si>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</si>
  <si>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</si>
  <si>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</si>
  <si>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</si>
  <si>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</si>
  <si>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</si>
  <si>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</si>
  <si>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</si>
  <si>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</si>
  <si>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</si>
  <si>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</si>
  <si>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</si>
  <si>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</si>
  <si>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</si>
  <si>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</si>
  <si>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</si>
  <si>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Superseding Filing Effective With the Billing Month of February 2014</t>
  </si>
  <si>
    <t xml:space="preserve">* Schedule 3 and 4 Effective May through September </t>
  </si>
  <si>
    <t>CARE</t>
  </si>
  <si>
    <t>FILED 5-28-14</t>
  </si>
  <si>
    <t>This Filing Effective With the Billing Month of June 2014</t>
  </si>
  <si>
    <t>EFFECTIVE June 2014</t>
  </si>
  <si>
    <t xml:space="preserve">          JULY 2014</t>
  </si>
  <si>
    <t>FILED 6-17-14</t>
  </si>
  <si>
    <t>This Filing Effective With the Billing Month of July 2014</t>
  </si>
  <si>
    <t>Superseding Filing Effective With the Billing Month of June 2014</t>
  </si>
  <si>
    <t>JULY 2014</t>
  </si>
  <si>
    <t>Filed 6-27-14</t>
  </si>
  <si>
    <t>This filing Effective for the Billing Month Of July 2014</t>
  </si>
  <si>
    <t xml:space="preserve">                        Superseding Filing Effective for the Billing Month of June 2014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</si>
</sst>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132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0.67899</v>
      </c>
      <c r="E17" s="12"/>
      <c r="F17" s="12">
        <v>0.02563</v>
      </c>
      <c r="G17" s="12"/>
      <c r="H17" s="12">
        <v>0</v>
      </c>
      <c r="I17" s="12"/>
      <c r="J17" s="12">
        <v>-0.00511</v>
      </c>
      <c r="K17" s="12"/>
      <c r="L17" s="12">
        <f>SUM(D17:J17)</f>
        <v>0.6995100000000001</v>
      </c>
      <c r="M17" s="12">
        <f>B17+L17</f>
        <v>1.07691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0.67899</v>
      </c>
      <c r="E18" s="12"/>
      <c r="F18" s="12">
        <f>F17</f>
        <v>0.02563</v>
      </c>
      <c r="G18" s="12"/>
      <c r="H18" s="12">
        <f>H17</f>
        <v>0</v>
      </c>
      <c r="I18" s="12"/>
      <c r="J18" s="12">
        <f>J17</f>
        <v>-0.00511</v>
      </c>
      <c r="K18" s="12"/>
      <c r="L18" s="12">
        <f>SUM(D18:J18)</f>
        <v>0.6995100000000001</v>
      </c>
      <c r="M18" s="12">
        <f>B18+L18</f>
        <v>1.0480900000000002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v>0.07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0.46779</v>
      </c>
      <c r="E27" s="12"/>
      <c r="F27" s="12">
        <v>0.00285</v>
      </c>
      <c r="G27" s="12"/>
      <c r="H27" s="12">
        <f>H3</f>
        <v>0</v>
      </c>
      <c r="I27" s="12"/>
      <c r="J27" s="12">
        <f>$J$17</f>
        <v>-0.00511</v>
      </c>
      <c r="K27" s="12"/>
      <c r="L27" s="12">
        <f>SUM(D27:J27)</f>
        <v>0.46553</v>
      </c>
      <c r="M27" s="12">
        <f>B27+L27</f>
        <v>0.74368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0.46779</v>
      </c>
      <c r="E28" s="12"/>
      <c r="F28" s="12">
        <f>F27</f>
        <v>0.00285</v>
      </c>
      <c r="G28" s="12"/>
      <c r="H28" s="12">
        <f>$H$17</f>
        <v>0</v>
      </c>
      <c r="I28" s="12"/>
      <c r="J28" s="12">
        <f>$J$17</f>
        <v>-0.00511</v>
      </c>
      <c r="K28" s="12"/>
      <c r="L28" s="12">
        <f>SUM(D28:J28)</f>
        <v>0.46553</v>
      </c>
      <c r="M28" s="12">
        <f>B28+L28</f>
        <v>0.70558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0.64513</v>
      </c>
      <c r="E35" s="12"/>
      <c r="F35" s="12">
        <v>0.02536</v>
      </c>
      <c r="G35" s="12"/>
      <c r="H35" s="12">
        <f>H17</f>
        <v>0</v>
      </c>
      <c r="I35" s="12"/>
      <c r="J35" s="12">
        <f>$J$17</f>
        <v>-0.00511</v>
      </c>
      <c r="K35" s="12"/>
      <c r="L35" s="12">
        <f>SUM(D35:J35)</f>
        <v>0.6653800000000001</v>
      </c>
      <c r="M35" s="12">
        <f>B35+L35</f>
        <v>0.9435300000000001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0.64513</v>
      </c>
      <c r="E36" s="12"/>
      <c r="F36" s="12">
        <f>F35</f>
        <v>0.02536</v>
      </c>
      <c r="G36" s="12"/>
      <c r="H36" s="12">
        <f>$H$17</f>
        <v>0</v>
      </c>
      <c r="I36" s="12"/>
      <c r="J36" s="12">
        <f>$J$17</f>
        <v>-0.00511</v>
      </c>
      <c r="K36" s="12"/>
      <c r="L36" s="12">
        <f>SUM(D36:J36)</f>
        <v>0.6653800000000001</v>
      </c>
      <c r="M36" s="12">
        <f>B36+L36</f>
        <v>0.9054300000000001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0.64513</v>
      </c>
      <c r="E37" s="12"/>
      <c r="F37" s="12">
        <f>F36</f>
        <v>0.02536</v>
      </c>
      <c r="G37" s="12"/>
      <c r="H37" s="12">
        <f>$H$17</f>
        <v>0</v>
      </c>
      <c r="I37" s="12"/>
      <c r="J37" s="12">
        <f>$J$17</f>
        <v>-0.00511</v>
      </c>
      <c r="K37" s="12"/>
      <c r="L37" s="12">
        <f>SUM(D37:J37)</f>
        <v>0.6653800000000001</v>
      </c>
      <c r="M37" s="12">
        <f>B37+L37</f>
        <v>0.8805700000000001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0.56406</v>
      </c>
      <c r="E44" s="12"/>
      <c r="F44" s="12">
        <v>0.029</v>
      </c>
      <c r="G44" s="12"/>
      <c r="H44" s="12">
        <f>H28</f>
        <v>0</v>
      </c>
      <c r="I44" s="12"/>
      <c r="J44" s="12">
        <f>$J$17</f>
        <v>-0.00511</v>
      </c>
      <c r="K44" s="12"/>
      <c r="L44" s="12">
        <f>SUM(D44:J44)</f>
        <v>0.5879500000000001</v>
      </c>
      <c r="M44" s="12">
        <f>B44+L44</f>
        <v>0.9877600000000001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0.56406</v>
      </c>
      <c r="E45" s="12"/>
      <c r="F45" s="12">
        <f>F44</f>
        <v>0.029</v>
      </c>
      <c r="G45" s="12"/>
      <c r="H45" s="12">
        <f>$H$17</f>
        <v>0</v>
      </c>
      <c r="I45" s="12"/>
      <c r="J45" s="12">
        <f>$J$17</f>
        <v>-0.00511</v>
      </c>
      <c r="K45" s="12"/>
      <c r="L45" s="12">
        <f>SUM(D45:J45)</f>
        <v>0.5879500000000001</v>
      </c>
      <c r="M45" s="12">
        <f>B45+L45</f>
        <v>0.83335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0.56406</v>
      </c>
      <c r="E46" s="12"/>
      <c r="F46" s="12">
        <f>F45</f>
        <v>0.029</v>
      </c>
      <c r="G46" s="12"/>
      <c r="H46" s="12">
        <f>$H$17</f>
        <v>0</v>
      </c>
      <c r="I46" s="12"/>
      <c r="J46" s="12">
        <f>$J$17</f>
        <v>-0.00511</v>
      </c>
      <c r="K46" s="12"/>
      <c r="L46" s="12">
        <f>SUM(D46:J46)</f>
        <v>0.5879500000000001</v>
      </c>
      <c r="M46" s="12">
        <f>B46+L46</f>
        <v>0.7844900000000001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0.56406</v>
      </c>
      <c r="E47" s="12"/>
      <c r="F47" s="12">
        <f>F46</f>
        <v>0.029</v>
      </c>
      <c r="G47" s="12"/>
      <c r="H47" s="12">
        <f>$H$17</f>
        <v>0</v>
      </c>
      <c r="I47" s="12"/>
      <c r="J47" s="12">
        <f>$J$17</f>
        <v>-0.00511</v>
      </c>
      <c r="K47" s="12"/>
      <c r="L47" s="12">
        <f>SUM(D47:J47)</f>
        <v>0.5879500000000001</v>
      </c>
      <c r="M47" s="12">
        <f>B47+L47</f>
        <v>0.7443600000000001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 t="s">
        <v>5</v>
      </c>
      <c r="B51" s="11">
        <v>11.38</v>
      </c>
      <c r="C51" s="3"/>
      <c r="D51" s="3"/>
      <c r="E51" s="3"/>
      <c r="F51" s="12"/>
      <c r="G51" s="12"/>
      <c r="H51" s="3"/>
      <c r="I51" s="3"/>
      <c r="J51" s="13"/>
      <c r="K51" s="3"/>
      <c r="L51" s="10" t="s">
        <v>41</v>
      </c>
      <c r="M51" s="11">
        <f>SUM(B51:L51)</f>
        <v>11.38</v>
      </c>
      <c r="N51" s="3"/>
      <c r="O51" s="3" t="s">
        <v>55</v>
      </c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6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 t="s">
        <v>7</v>
      </c>
      <c r="B54" s="12">
        <v>0.26577</v>
      </c>
      <c r="C54" s="12"/>
      <c r="D54" s="12">
        <v>0.45375</v>
      </c>
      <c r="E54" s="12"/>
      <c r="F54" s="12">
        <v>-0.02722</v>
      </c>
      <c r="G54" s="12"/>
      <c r="H54" s="12">
        <v>0</v>
      </c>
      <c r="I54" s="12"/>
      <c r="J54" s="12">
        <f>$J$17</f>
        <v>-0.00511</v>
      </c>
      <c r="K54" s="12"/>
      <c r="L54" s="12">
        <f>SUM(D54:J54)</f>
        <v>0.42141999999999996</v>
      </c>
      <c r="M54" s="12">
        <f>B54+L54</f>
        <v>0.68719</v>
      </c>
      <c r="N54" s="3"/>
      <c r="O54" s="12" t="s">
        <v>56</v>
      </c>
    </row>
    <row r="55" spans="1:15" ht="30">
      <c r="A55" s="3" t="s">
        <v>8</v>
      </c>
      <c r="B55" s="12">
        <v>0.21385</v>
      </c>
      <c r="C55" s="12"/>
      <c r="D55" s="12">
        <f>D54</f>
        <v>0.45375</v>
      </c>
      <c r="E55" s="12"/>
      <c r="F55" s="12">
        <f>F54</f>
        <v>-0.02722</v>
      </c>
      <c r="G55" s="12"/>
      <c r="H55" s="12">
        <f>H54</f>
        <v>0</v>
      </c>
      <c r="I55" s="12"/>
      <c r="J55" s="12">
        <f>J54</f>
        <v>-0.00511</v>
      </c>
      <c r="K55" s="12"/>
      <c r="L55" s="12">
        <f>SUM(D55:J55)</f>
        <v>0.42141999999999996</v>
      </c>
      <c r="M55" s="12">
        <f>B55+L55</f>
        <v>0.63527</v>
      </c>
      <c r="N55" s="3"/>
      <c r="O55" s="3" t="s">
        <v>56</v>
      </c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 t="s">
        <v>128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v>0.06957</v>
      </c>
      <c r="N57" s="3"/>
      <c r="O57" s="3" t="s">
        <v>56</v>
      </c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 t="s">
        <v>5</v>
      </c>
      <c r="B61" s="11">
        <v>14.75</v>
      </c>
      <c r="C61" s="3"/>
      <c r="D61" s="3"/>
      <c r="E61" s="11"/>
      <c r="F61" s="11"/>
      <c r="G61" s="3"/>
      <c r="H61" s="3"/>
      <c r="I61" s="3"/>
      <c r="J61" s="12"/>
      <c r="K61" s="3"/>
      <c r="L61" s="10" t="s">
        <v>41</v>
      </c>
      <c r="M61" s="11">
        <f>SUM(B61:L61)</f>
        <v>14.75</v>
      </c>
      <c r="N61" s="3"/>
      <c r="O61" s="3" t="s">
        <v>55</v>
      </c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 t="s">
        <v>9</v>
      </c>
      <c r="B64" s="12">
        <v>0.25744</v>
      </c>
      <c r="C64" s="12"/>
      <c r="D64" s="12">
        <v>0.45375</v>
      </c>
      <c r="E64" s="12"/>
      <c r="F64" s="12">
        <v>-0.03649</v>
      </c>
      <c r="G64" s="12"/>
      <c r="H64" s="12">
        <f>H43</f>
        <v>0</v>
      </c>
      <c r="I64" s="12"/>
      <c r="J64" s="12">
        <f>$J$17</f>
        <v>-0.00511</v>
      </c>
      <c r="K64" s="12"/>
      <c r="L64" s="12">
        <f>SUM(D64:J64)</f>
        <v>0.41214999999999996</v>
      </c>
      <c r="M64" s="12">
        <f>B64+L64</f>
        <v>0.6695899999999999</v>
      </c>
      <c r="N64" s="12"/>
      <c r="O64" s="12" t="s">
        <v>56</v>
      </c>
    </row>
    <row r="65" spans="1:15" ht="30">
      <c r="A65" s="3" t="s">
        <v>10</v>
      </c>
      <c r="B65" s="12">
        <v>0.27478</v>
      </c>
      <c r="C65" s="12"/>
      <c r="D65" s="12">
        <f>D64</f>
        <v>0.45375</v>
      </c>
      <c r="E65" s="12"/>
      <c r="F65" s="12">
        <f>F64</f>
        <v>-0.03649</v>
      </c>
      <c r="G65" s="12"/>
      <c r="H65" s="12">
        <f>$H$17</f>
        <v>0</v>
      </c>
      <c r="I65" s="12"/>
      <c r="J65" s="12">
        <f>$J$17</f>
        <v>-0.00511</v>
      </c>
      <c r="K65" s="12"/>
      <c r="L65" s="12">
        <f>SUM(D65:J65)</f>
        <v>0.41214999999999996</v>
      </c>
      <c r="M65" s="12">
        <f>B65+L65</f>
        <v>0.68693</v>
      </c>
      <c r="N65" s="12"/>
      <c r="O65" s="12" t="s">
        <v>56</v>
      </c>
    </row>
    <row r="66" spans="1:15" ht="30">
      <c r="A66" s="3" t="s">
        <v>11</v>
      </c>
      <c r="B66" s="12">
        <v>0.17154</v>
      </c>
      <c r="C66" s="12"/>
      <c r="D66" s="12">
        <f>D65</f>
        <v>0.45375</v>
      </c>
      <c r="E66" s="12"/>
      <c r="F66" s="12">
        <f>F65</f>
        <v>-0.03649</v>
      </c>
      <c r="G66" s="12"/>
      <c r="H66" s="12">
        <f>$H$17</f>
        <v>0</v>
      </c>
      <c r="I66" s="12"/>
      <c r="J66" s="12">
        <f>$J$17</f>
        <v>-0.00511</v>
      </c>
      <c r="K66" s="12"/>
      <c r="L66" s="12">
        <f>SUM(D66:J66)</f>
        <v>0.41214999999999996</v>
      </c>
      <c r="M66" s="12">
        <f>B66+L66</f>
        <v>0.5836899999999999</v>
      </c>
      <c r="N66" s="12"/>
      <c r="O66" s="12" t="s">
        <v>56</v>
      </c>
    </row>
    <row r="67" spans="1:15" ht="30">
      <c r="A67" s="3" t="s">
        <v>12</v>
      </c>
      <c r="B67" s="12">
        <v>0.17154</v>
      </c>
      <c r="C67" s="12"/>
      <c r="D67" s="12">
        <f>D66</f>
        <v>0.45375</v>
      </c>
      <c r="E67" s="12"/>
      <c r="F67" s="12">
        <f>F66</f>
        <v>-0.03649</v>
      </c>
      <c r="G67" s="12"/>
      <c r="H67" s="12">
        <f>$H$17</f>
        <v>0</v>
      </c>
      <c r="I67" s="12"/>
      <c r="J67" s="12">
        <f>$J$17</f>
        <v>-0.00511</v>
      </c>
      <c r="K67" s="12"/>
      <c r="L67" s="12">
        <f>SUM(D67:J67)</f>
        <v>0.41214999999999996</v>
      </c>
      <c r="M67" s="12">
        <f>B67+L67</f>
        <v>0.5836899999999999</v>
      </c>
      <c r="N67" s="12"/>
      <c r="O67" s="12" t="s">
        <v>56</v>
      </c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0.46706</v>
      </c>
      <c r="E72" s="3"/>
      <c r="F72" s="12">
        <v>0.01284</v>
      </c>
      <c r="G72" s="3"/>
      <c r="H72" s="12">
        <f>$H$17</f>
        <v>0</v>
      </c>
      <c r="I72" s="3"/>
      <c r="J72" s="12">
        <f>$J$17</f>
        <v>-0.00511</v>
      </c>
      <c r="K72" s="3"/>
      <c r="L72" s="11">
        <f>ROUND((SUM(D72:J72)*18),2)</f>
        <v>8.55</v>
      </c>
      <c r="M72" s="11">
        <f>ROUND(+B72+L72,2)</f>
        <v>20.83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134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133</v>
      </c>
      <c r="B77" s="3"/>
      <c r="C77" s="3"/>
      <c r="D77" s="3"/>
      <c r="E77" s="3"/>
      <c r="F77" s="3" t="s">
        <v>135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127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JULY 2014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0.92012</v>
      </c>
      <c r="K95" s="3"/>
      <c r="L95" s="3"/>
      <c r="M95" s="12">
        <f>SUM(F95:J95)</f>
        <v>1.09199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0.013</v>
      </c>
      <c r="K97" s="12"/>
      <c r="L97" s="3"/>
      <c r="M97" s="12">
        <f>SUM(F97:J97)</f>
        <v>0.013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0.45029</v>
      </c>
      <c r="K101" s="3"/>
      <c r="L101" s="3"/>
      <c r="M101" s="12">
        <f>SUM(F101:J101)</f>
        <v>0.45029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0.92012</v>
      </c>
      <c r="K108" s="3"/>
      <c r="L108" s="3"/>
      <c r="M108" s="12">
        <f>SUM(F108:J108)</f>
        <v>1.09054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0.013</v>
      </c>
      <c r="K110" s="3"/>
      <c r="L110" s="3"/>
      <c r="M110" s="12">
        <f>SUM(F110:J110)</f>
        <v>0.013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0.45029</v>
      </c>
      <c r="K118" s="3"/>
      <c r="L118" s="3"/>
      <c r="M118" s="12">
        <f>SUM(F118:J118)</f>
        <v>0.45029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129</v>
      </c>
      <c r="B139" s="3"/>
      <c r="C139" s="3"/>
      <c r="D139" s="3"/>
      <c r="E139" s="3"/>
      <c r="F139" s="3" t="s">
        <v>130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126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122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68</v>
      </c>
    </row>
    <row r="146" spans="1:15" ht="30">
      <c r="A146" s="6" t="s">
        <v>121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123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136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69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71</v>
      </c>
      <c r="B158" s="27"/>
      <c r="C158" s="27"/>
      <c r="D158" s="27"/>
      <c r="E158" s="27"/>
      <c r="F158" s="27"/>
      <c r="G158" s="27"/>
      <c r="H158" s="74">
        <v>0.576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72</v>
      </c>
      <c r="B159" s="27"/>
      <c r="C159" s="27"/>
      <c r="D159" s="27"/>
      <c r="E159" s="27"/>
      <c r="F159" s="27"/>
      <c r="G159" s="27"/>
      <c r="H159" s="74">
        <v>0.576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73</v>
      </c>
      <c r="B160" s="27"/>
      <c r="C160" s="27"/>
      <c r="D160" s="27"/>
      <c r="E160" s="27"/>
      <c r="F160" s="27"/>
      <c r="G160" s="27"/>
      <c r="H160" s="74">
        <v>0.576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74</v>
      </c>
      <c r="B161" s="27"/>
      <c r="C161" s="27"/>
      <c r="D161" s="27"/>
      <c r="E161" s="27"/>
      <c r="F161" s="27"/>
      <c r="G161" s="27"/>
      <c r="H161" s="74">
        <v>0.576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75</v>
      </c>
      <c r="B162" s="27"/>
      <c r="C162" s="27"/>
      <c r="D162" s="27"/>
      <c r="E162" s="27"/>
      <c r="F162" s="27"/>
      <c r="G162" s="27"/>
      <c r="H162" s="74">
        <v>0.576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76</v>
      </c>
      <c r="B163" s="27"/>
      <c r="C163" s="27"/>
      <c r="D163" s="27"/>
      <c r="E163" s="27"/>
      <c r="F163" s="27"/>
      <c r="G163" s="27"/>
      <c r="H163" s="74">
        <v>0.576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78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79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80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78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79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80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71</v>
      </c>
      <c r="B179" s="27"/>
      <c r="C179" s="27"/>
      <c r="D179" s="27"/>
      <c r="E179" s="27"/>
      <c r="F179" s="27"/>
      <c r="G179" s="27"/>
      <c r="H179" s="74">
        <v>0.576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72</v>
      </c>
      <c r="B180" s="27"/>
      <c r="C180" s="27"/>
      <c r="D180" s="27"/>
      <c r="E180" s="27"/>
      <c r="F180" s="27"/>
      <c r="G180" s="27"/>
      <c r="H180" s="74">
        <v>0.576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73</v>
      </c>
      <c r="B181" s="27"/>
      <c r="C181" s="27"/>
      <c r="D181" s="27"/>
      <c r="E181" s="27"/>
      <c r="F181" s="27"/>
      <c r="G181" s="27"/>
      <c r="H181" s="74">
        <v>0.576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74</v>
      </c>
      <c r="B182" s="27"/>
      <c r="C182" s="27"/>
      <c r="D182" s="27"/>
      <c r="E182" s="27"/>
      <c r="F182" s="27"/>
      <c r="G182" s="27"/>
      <c r="H182" s="74">
        <v>0.576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75</v>
      </c>
      <c r="B183" s="27"/>
      <c r="C183" s="27"/>
      <c r="D183" s="27"/>
      <c r="E183" s="27"/>
      <c r="F183" s="27"/>
      <c r="G183" s="27"/>
      <c r="H183" s="74">
        <v>0.576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76</v>
      </c>
      <c r="B184" s="27"/>
      <c r="C184" s="27"/>
      <c r="D184" s="27"/>
      <c r="E184" s="27"/>
      <c r="F184" s="27"/>
      <c r="G184" s="27"/>
      <c r="H184" s="74">
        <v>0.576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82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83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137</v>
      </c>
      <c r="B195" s="27"/>
      <c r="C195" s="27"/>
      <c r="D195" s="27"/>
      <c r="E195" s="3" t="s">
        <v>138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139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JULY 2014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0.49354</v>
      </c>
      <c r="K217" s="3"/>
      <c r="L217" s="3"/>
      <c r="M217" s="12">
        <f>SUM(F217:J217)</f>
        <v>0.8029599999999999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1.0171094319999998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v>0.49354</v>
      </c>
      <c r="K228" s="3"/>
      <c r="L228" s="3"/>
      <c r="M228" s="12">
        <f>SUM(F228:J228)</f>
        <v>0.54386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0.688907462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0.043250520547945204</v>
      </c>
      <c r="K238" s="3"/>
      <c r="L238" s="3"/>
      <c r="M238" s="12">
        <f>SUM(F238:J238)</f>
        <v>0.3526905205479452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0.45029</v>
      </c>
      <c r="K240" s="3"/>
      <c r="L240" s="3"/>
      <c r="M240" s="12">
        <f>(J240)</f>
        <v>0.45029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12"/>
      <c r="M242" s="11">
        <f>(M238+M240)*1.2667</f>
        <v>1.0171354253780822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v>0.043250520547945204</v>
      </c>
      <c r="K251" s="12"/>
      <c r="L251" s="3"/>
      <c r="M251" s="12">
        <f>(F251+J251)</f>
        <v>0.0965905205479452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v>0.45029</v>
      </c>
      <c r="K253" s="3"/>
      <c r="L253" s="3"/>
      <c r="M253" s="12">
        <f>SUM(F253:J253)</f>
        <v>0.45029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0.6927335553780822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June 2014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February 2014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5-28-14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JULY 2014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0.45029</v>
      </c>
      <c r="K292" s="3"/>
      <c r="L292" s="3"/>
      <c r="M292" s="12">
        <f>SUM(F292:J292)</f>
        <v>0.45029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5-28-14</v>
      </c>
      <c r="B299" s="3"/>
      <c r="C299" s="3"/>
      <c r="D299" s="3"/>
      <c r="E299" s="3"/>
      <c r="F299" s="11" t="str">
        <f>+F267</f>
        <v>This Filing Effective With the Billing Month of June 2014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February 2014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131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84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85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86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87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78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79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80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78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79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80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70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71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v>0.576</v>
      </c>
      <c r="N330" s="67"/>
      <c r="O330" s="67" t="s">
        <v>56</v>
      </c>
    </row>
    <row r="331" spans="1:15" s="34" customFormat="1" ht="30">
      <c r="A331" s="3" t="s">
        <v>72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v>0.576</v>
      </c>
      <c r="N331" s="67"/>
      <c r="O331" s="67" t="s">
        <v>56</v>
      </c>
    </row>
    <row r="332" spans="1:15" s="34" customFormat="1" ht="30">
      <c r="A332" s="3" t="s">
        <v>73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v>0.576</v>
      </c>
      <c r="N332" s="67"/>
      <c r="O332" s="67" t="s">
        <v>56</v>
      </c>
    </row>
    <row r="333" spans="1:15" s="34" customFormat="1" ht="30">
      <c r="A333" s="3" t="s">
        <v>74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v>0.576</v>
      </c>
      <c r="N333" s="67"/>
      <c r="O333" s="67" t="s">
        <v>56</v>
      </c>
    </row>
    <row r="334" spans="1:15" s="34" customFormat="1" ht="30">
      <c r="A334" s="3" t="s">
        <v>75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v>0.576</v>
      </c>
      <c r="N334" s="67"/>
      <c r="O334" s="67" t="s">
        <v>56</v>
      </c>
    </row>
    <row r="335" spans="1:15" s="34" customFormat="1" ht="30">
      <c r="A335" s="3" t="s">
        <v>76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v>0.576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">
        <v>137</v>
      </c>
      <c r="B341" s="27"/>
      <c r="C341" s="27"/>
      <c r="D341" s="40"/>
      <c r="E341" s="40"/>
      <c r="F341" s="69" t="str">
        <f>+E195</f>
        <v>This filing Effective for the Billing Month Of July 2014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June 2014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120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88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89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90</v>
      </c>
      <c r="B359" s="65"/>
      <c r="C359" s="65"/>
      <c r="D359" s="65"/>
      <c r="E359" s="65"/>
      <c r="F359" s="65"/>
      <c r="G359" s="65"/>
      <c r="H359" s="65"/>
      <c r="I359" s="65" t="s">
        <v>91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92</v>
      </c>
      <c r="B361" s="65"/>
      <c r="C361" s="65"/>
      <c r="D361" s="65"/>
      <c r="E361" s="65"/>
      <c r="F361" s="65"/>
      <c r="G361" s="65"/>
      <c r="H361" s="65"/>
      <c r="I361" s="65" t="s">
        <v>93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94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95</v>
      </c>
      <c r="B365" s="65"/>
      <c r="C365" s="65"/>
      <c r="D365" s="65"/>
      <c r="E365" s="65"/>
      <c r="F365" s="65"/>
      <c r="G365" s="65"/>
      <c r="H365" s="65"/>
      <c r="I365" s="65" t="s">
        <v>96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97</v>
      </c>
      <c r="B367" s="65"/>
      <c r="C367" s="65"/>
      <c r="D367" s="65"/>
      <c r="E367" s="65"/>
      <c r="F367" s="65"/>
      <c r="G367" s="65"/>
      <c r="H367" s="65"/>
      <c r="I367" s="65" t="s">
        <v>98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99</v>
      </c>
      <c r="B369" s="65"/>
      <c r="C369" s="65"/>
      <c r="D369" s="65"/>
      <c r="E369" s="65"/>
      <c r="F369" s="65"/>
      <c r="G369" s="65"/>
      <c r="H369" s="65"/>
      <c r="I369" s="65" t="s">
        <v>100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101</v>
      </c>
      <c r="B371" s="65"/>
      <c r="C371" s="65"/>
      <c r="D371" s="65"/>
      <c r="E371" s="65"/>
      <c r="F371" s="65"/>
      <c r="G371" s="65"/>
      <c r="H371" s="65"/>
      <c r="I371" s="65" t="s">
        <v>98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102</v>
      </c>
      <c r="B373" s="65"/>
      <c r="C373" s="65"/>
      <c r="D373" s="65"/>
      <c r="E373" s="65"/>
      <c r="F373" s="65"/>
      <c r="G373" s="65"/>
      <c r="H373" s="65"/>
      <c r="I373" s="65"/>
      <c r="J373" s="65" t="s">
        <v>103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104</v>
      </c>
      <c r="B375" s="65"/>
      <c r="C375" s="65"/>
      <c r="D375" s="65"/>
      <c r="E375" s="65"/>
      <c r="F375" s="65"/>
      <c r="G375" s="65"/>
      <c r="H375" s="65"/>
      <c r="I375" s="65"/>
      <c r="J375" s="65" t="s">
        <v>105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106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107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108</v>
      </c>
      <c r="B379" s="65"/>
      <c r="C379" s="65"/>
      <c r="D379" s="65"/>
      <c r="E379" s="65"/>
      <c r="F379" s="65"/>
      <c r="G379" s="65"/>
      <c r="H379" s="65"/>
      <c r="I379" s="65" t="s">
        <v>109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110</v>
      </c>
      <c r="B380" s="65"/>
      <c r="C380" s="65"/>
      <c r="D380" s="65"/>
      <c r="E380" s="65"/>
      <c r="F380" s="65"/>
      <c r="G380" s="65"/>
      <c r="H380" s="65"/>
      <c r="I380" s="65" t="s">
        <v>111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112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108</v>
      </c>
      <c r="B383" s="65"/>
      <c r="C383" s="65"/>
      <c r="D383" s="65"/>
      <c r="E383" s="65"/>
      <c r="F383" s="65"/>
      <c r="G383" s="65"/>
      <c r="H383" s="65"/>
      <c r="I383" s="65" t="s">
        <v>113</v>
      </c>
      <c r="J383" s="65"/>
    </row>
    <row r="384" spans="1:10" s="34" customFormat="1" ht="30">
      <c r="A384" s="65" t="s">
        <v>110</v>
      </c>
      <c r="B384" s="65"/>
      <c r="C384" s="65"/>
      <c r="D384" s="65"/>
      <c r="E384" s="65"/>
      <c r="F384" s="65"/>
      <c r="G384" s="65"/>
      <c r="H384" s="65"/>
      <c r="I384" s="65" t="s">
        <v>114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115</v>
      </c>
      <c r="B389" s="65"/>
      <c r="C389" s="65"/>
      <c r="D389" s="65"/>
      <c r="E389" s="65"/>
      <c r="F389" s="65" t="s">
        <v>116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117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2014-06-26T18:20:50Z</cp:lastPrinted>
  <dcterms:created xsi:type="dcterms:W3CDTF">2007-11-13T16:29:52Z</dcterms:created>
  <dcterms:modified xsi:type="dcterms:W3CDTF">2020-02-26T19:52:55Z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1109313634</vt:i4>
  </property>
  <property fmtid="{D5CDD505-2E9C-101B-9397-08002B2CF9AE}" pid="3" name="_NewReviewCycle">
    <vt:lpwstr/>
  </property>
  <property fmtid="{D5CDD505-2E9C-101B-9397-08002B2CF9AE}" pid="4" name="_EmailSubject">
    <vt:lpwstr>VNG Website July Rates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