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September 2020\"/>
    </mc:Choice>
  </mc:AlternateContent>
  <xr:revisionPtr revIDLastSave="0" documentId="8_{7AD39F0D-5AD9-4998-AC40-35085C07BF5B}" xr6:coauthVersionLast="45" xr6:coauthVersionMax="45" xr10:uidLastSave="{00000000-0000-0000-0000-000000000000}"/>
  <bookViews>
    <workbookView xWindow="0" yWindow="2145" windowWidth="15375" windowHeight="7635" xr2:uid="{E096A6B9-4EB4-4361-971E-79AA2FD5F44E}"/>
  </bookViews>
  <sheets>
    <sheet name="Sept 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3" i="2" l="1"/>
  <c r="M261" i="2"/>
  <c r="M259" i="2"/>
  <c r="A250" i="2"/>
  <c r="F239" i="2"/>
  <c r="F278" i="2" s="1"/>
  <c r="A239" i="2"/>
  <c r="A278" i="2" s="1"/>
  <c r="F238" i="2"/>
  <c r="F277" i="2" s="1"/>
  <c r="F223" i="2"/>
  <c r="F221" i="2"/>
  <c r="M221" i="2" s="1"/>
  <c r="M212" i="2"/>
  <c r="J212" i="2"/>
  <c r="J225" i="2" s="1"/>
  <c r="J210" i="2"/>
  <c r="J223" i="2" s="1"/>
  <c r="H210" i="2"/>
  <c r="M210" i="2" s="1"/>
  <c r="M214" i="2" s="1"/>
  <c r="M208" i="2"/>
  <c r="J200" i="2"/>
  <c r="M200" i="2" s="1"/>
  <c r="M202" i="2" s="1"/>
  <c r="M198" i="2"/>
  <c r="M189" i="2"/>
  <c r="M191" i="2" s="1"/>
  <c r="M187" i="2"/>
  <c r="A177" i="2"/>
  <c r="J124" i="2"/>
  <c r="M124" i="2" s="1"/>
  <c r="M121" i="2"/>
  <c r="M120" i="2"/>
  <c r="M119" i="2"/>
  <c r="J116" i="2"/>
  <c r="M116" i="2" s="1"/>
  <c r="J114" i="2"/>
  <c r="M114" i="2" s="1"/>
  <c r="M112" i="2"/>
  <c r="M107" i="2"/>
  <c r="M105" i="2"/>
  <c r="M103" i="2"/>
  <c r="M101" i="2"/>
  <c r="M99" i="2"/>
  <c r="A90" i="2"/>
  <c r="L79" i="2"/>
  <c r="M79" i="2" s="1"/>
  <c r="H79" i="2"/>
  <c r="H74" i="2"/>
  <c r="L73" i="2"/>
  <c r="M73" i="2" s="1"/>
  <c r="H73" i="2"/>
  <c r="F73" i="2"/>
  <c r="F74" i="2" s="1"/>
  <c r="D73" i="2"/>
  <c r="D74" i="2" s="1"/>
  <c r="H72" i="2"/>
  <c r="L72" i="2" s="1"/>
  <c r="M72" i="2" s="1"/>
  <c r="M69" i="2"/>
  <c r="H63" i="2"/>
  <c r="L63" i="2" s="1"/>
  <c r="M63" i="2" s="1"/>
  <c r="M60" i="2"/>
  <c r="H53" i="2"/>
  <c r="D53" i="2"/>
  <c r="H52" i="2"/>
  <c r="F52" i="2"/>
  <c r="L52" i="2" s="1"/>
  <c r="M52" i="2" s="1"/>
  <c r="D52" i="2"/>
  <c r="H51" i="2"/>
  <c r="L51" i="2" s="1"/>
  <c r="M51" i="2" s="1"/>
  <c r="M48" i="2"/>
  <c r="H42" i="2"/>
  <c r="L42" i="2" s="1"/>
  <c r="M42" i="2" s="1"/>
  <c r="F42" i="2"/>
  <c r="D42" i="2"/>
  <c r="L41" i="2"/>
  <c r="M41" i="2" s="1"/>
  <c r="H41" i="2"/>
  <c r="M38" i="2"/>
  <c r="L33" i="2"/>
  <c r="M33" i="2" s="1"/>
  <c r="H33" i="2"/>
  <c r="M30" i="2"/>
  <c r="L25" i="2"/>
  <c r="M25" i="2" s="1"/>
  <c r="H25" i="2"/>
  <c r="F25" i="2"/>
  <c r="D25" i="2"/>
  <c r="M22" i="2"/>
  <c r="L16" i="2"/>
  <c r="M16" i="2" s="1"/>
  <c r="M13" i="2"/>
  <c r="J265" i="2" l="1"/>
  <c r="M265" i="2" s="1"/>
  <c r="M225" i="2"/>
  <c r="L53" i="2"/>
  <c r="M53" i="2" s="1"/>
  <c r="L74" i="2"/>
  <c r="M74" i="2" s="1"/>
  <c r="M223" i="2"/>
  <c r="F53" i="2"/>
  <c r="M2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B2612E76-A0CE-4946-AE0B-2027C780239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<sst xmlns="http://schemas.openxmlformats.org/spreadsheetml/2006/main" count="335" uniqueCount="133">
  <si>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</si>
  <si>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</si>
  <si>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</si>
  <si>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</si>
  <si>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</si>
  <si>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</si>
  <si>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</si>
  <si>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</si>
  <si>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</si>
  <si>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</si>
  <si>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</si>
  <si>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</si>
  <si>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</si>
  <si>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</si>
  <si>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</si>
  <si>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</si>
  <si>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</si>
  <si>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</si>
  <si>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</si>
  <si>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</si>
  <si>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</si>
  <si>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</si>
  <si>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</si>
  <si>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</si>
  <si>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</si>
  <si>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</si>
  <si>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</si>
  <si>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</si>
  <si>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</si>
  <si>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</si>
  <si>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</si>
  <si>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</si>
  <si>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</si>
  <si>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</si>
  <si>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</si>
  <si>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</si>
  <si>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</si>
  <si>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</si>
  <si>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</si>
  <si>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</si>
  <si>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</si>
  <si>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</si>
  <si>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</si>
  <si>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</si>
  <si>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</si>
  <si>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</si>
  <si>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</si>
  <si>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</si>
  <si>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</si>
  <si>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</si>
  <si>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</si>
  <si>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</si>
  <si>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</si>
  <si>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</si>
  <si>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</si>
  <si>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</si>
  <si>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</si>
  <si>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</si>
  <si>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</si>
  <si>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</si>
  <si>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</si>
  <si>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</si>
  <si>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</si>
  <si>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</si>
  <si>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</si>
  <si>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</si>
  <si>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</si>
  <si>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</si>
  <si>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</si>
  <si>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</si>
  <si>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</si>
  <si>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</si>
  <si>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</si>
  <si>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</si>
  <si>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</si>
  <si>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</si>
  <si>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</si>
  <si>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</si>
  <si>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</si>
  <si>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</si>
  <si>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</si>
  <si>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</si>
  <si>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</si>
  <si>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</si>
  <si>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</si>
  <si>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</si>
  <si>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</si>
  <si>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</si>
  <si>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</si>
  <si>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</si>
  <si>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</si>
  <si>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</si>
  <si>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</si>
  <si>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</si>
  <si>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</si>
  <si>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</si>
  <si>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</si>
  <si>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</si>
  <si>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</si>
  <si>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</si>
  <si>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</si>
  <si>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</si>
  <si>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</si>
  <si>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</si>
  <si>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</si>
  <si>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</si>
  <si>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</si>
  <si>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</si>
  <si>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</si>
  <si>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</si>
  <si>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</si>
  <si>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</si>
  <si>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</si>
  <si>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</si>
  <si>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</si>
  <si>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</si>
  <si>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</si>
  <si>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</si>
  <si>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</si>
  <si>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</si>
  <si>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</si>
  <si>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</si>
  <si>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</si>
  <si>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This Filing Effective for the Billing Month of September 2020</t>
  </si>
  <si>
    <t>FILED 08-25-20</t>
  </si>
  <si>
    <t>Superseding Filing Effective With the Billing Month of August 2020</t>
  </si>
  <si>
    <t>Filed 08-25-20</t>
  </si>
  <si>
    <t>Superseding Filing Effective With the Billing Month of June 2020</t>
  </si>
  <si>
    <t xml:space="preserve">           SEPTEMBER 2020 </t>
  </si>
  <si>
    <t>SEPTEMBER 2020</t>
  </si>
  <si>
    <t>Filed 08-28-20</t>
  </si>
  <si>
    <t xml:space="preserve">              Superseding Filing Effective for the Billing Month of August 2020</t>
  </si>
  <si>
    <t>This Filing Effective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</si>
</sst>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>
      <selection activeCell="H365" sqref="H365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7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128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10">
        <v>0.46782000000000001</v>
      </c>
      <c r="E16" s="10"/>
      <c r="F16" s="10">
        <v>1.265E-2</v>
      </c>
      <c r="G16" s="10"/>
      <c r="H16" s="10">
        <v>-2.1000000000000001E-4</v>
      </c>
      <c r="I16" s="10"/>
      <c r="J16" s="10"/>
      <c r="K16" s="10"/>
      <c r="L16" s="10">
        <f>SUM(D16:J16)</f>
        <v>0.48026000000000002</v>
      </c>
      <c r="M16" s="10">
        <f>B16+L16</f>
        <v>0.96426000000000001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71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-7.0400000000000003E-3</v>
      </c>
      <c r="N18" s="1"/>
      <c r="O18" s="10" t="s">
        <v>19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0.46782000000000001</v>
      </c>
      <c r="E25" s="10"/>
      <c r="F25" s="10">
        <f>+F16</f>
        <v>1.265E-2</v>
      </c>
      <c r="G25" s="10"/>
      <c r="H25" s="10">
        <f>+H16</f>
        <v>-2.1000000000000001E-4</v>
      </c>
      <c r="I25" s="10"/>
      <c r="J25" s="10"/>
      <c r="K25" s="10"/>
      <c r="L25" s="10">
        <f>SUM(D25:J25)</f>
        <v>0.48026000000000002</v>
      </c>
      <c r="M25" s="10">
        <f>B25+L25</f>
        <v>0.96426000000000001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10">
        <v>0.25183</v>
      </c>
      <c r="E33" s="10"/>
      <c r="F33" s="10">
        <v>-5.7590000000000002E-2</v>
      </c>
      <c r="G33" s="10"/>
      <c r="H33" s="10">
        <f>+H16</f>
        <v>-2.1000000000000001E-4</v>
      </c>
      <c r="I33" s="10"/>
      <c r="J33" s="10"/>
      <c r="K33" s="10"/>
      <c r="L33" s="10">
        <f>SUM(D33:J33)</f>
        <v>0.19403000000000001</v>
      </c>
      <c r="M33" s="10">
        <f>B33+L33</f>
        <v>0.32100000000000001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10">
        <v>0.39385999999999999</v>
      </c>
      <c r="E41" s="10"/>
      <c r="F41" s="10">
        <v>2.2950000000000002E-2</v>
      </c>
      <c r="G41" s="10"/>
      <c r="H41" s="10">
        <f>H16</f>
        <v>-2.1000000000000001E-4</v>
      </c>
      <c r="I41" s="10"/>
      <c r="J41" s="10"/>
      <c r="K41" s="10"/>
      <c r="L41" s="10">
        <f>SUM(D41:J41)</f>
        <v>0.41660000000000003</v>
      </c>
      <c r="M41" s="10">
        <f>B41+L41</f>
        <v>0.7244600000000001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0.39385999999999999</v>
      </c>
      <c r="E42" s="10"/>
      <c r="F42" s="10">
        <f>+F41</f>
        <v>2.2950000000000002E-2</v>
      </c>
      <c r="G42" s="10"/>
      <c r="H42" s="10">
        <f>+H41</f>
        <v>-2.1000000000000001E-4</v>
      </c>
      <c r="I42" s="10"/>
      <c r="J42" s="10"/>
      <c r="K42" s="10"/>
      <c r="L42" s="10">
        <f>SUM(D42:J42)</f>
        <v>0.41660000000000003</v>
      </c>
      <c r="M42" s="10">
        <f>B42+L42</f>
        <v>0.67576000000000003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10">
        <v>0.35116999999999998</v>
      </c>
      <c r="E51" s="10"/>
      <c r="F51" s="10">
        <v>-1.4449999999999999E-2</v>
      </c>
      <c r="G51" s="10"/>
      <c r="H51" s="10">
        <f>+H16</f>
        <v>-2.1000000000000001E-4</v>
      </c>
      <c r="I51" s="10"/>
      <c r="J51" s="10"/>
      <c r="K51" s="10"/>
      <c r="L51" s="10">
        <f>SUM(D51:J51)</f>
        <v>0.33650999999999998</v>
      </c>
      <c r="M51" s="10">
        <f>B51+L51</f>
        <v>0.65747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0.35116999999999998</v>
      </c>
      <c r="E52" s="10"/>
      <c r="F52" s="10">
        <f>F51</f>
        <v>-1.4449999999999999E-2</v>
      </c>
      <c r="G52" s="10"/>
      <c r="H52" s="10">
        <f>$H$16</f>
        <v>-2.1000000000000001E-4</v>
      </c>
      <c r="I52" s="10"/>
      <c r="J52" s="10"/>
      <c r="K52" s="10"/>
      <c r="L52" s="10">
        <f>SUM(D52:J52)</f>
        <v>0.33650999999999998</v>
      </c>
      <c r="M52" s="10">
        <f>B52+L52</f>
        <v>0.56777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0.35116999999999998</v>
      </c>
      <c r="E53" s="10"/>
      <c r="F53" s="10">
        <f>F52</f>
        <v>-1.4449999999999999E-2</v>
      </c>
      <c r="G53" s="10"/>
      <c r="H53" s="10">
        <f>$H$16</f>
        <v>-2.1000000000000001E-4</v>
      </c>
      <c r="I53" s="10"/>
      <c r="J53" s="10"/>
      <c r="K53" s="10"/>
      <c r="L53" s="10">
        <f>SUM(D53:J53)</f>
        <v>0.33650999999999998</v>
      </c>
      <c r="M53" s="10">
        <f>B53+L53</f>
        <v>0.52149000000000001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10">
        <v>0.22128</v>
      </c>
      <c r="E63" s="10"/>
      <c r="F63" s="10">
        <v>-2.7629999999999998E-2</v>
      </c>
      <c r="G63" s="10"/>
      <c r="H63" s="10">
        <f>+H16</f>
        <v>-2.1000000000000001E-4</v>
      </c>
      <c r="I63" s="10"/>
      <c r="J63" s="10"/>
      <c r="K63" s="10"/>
      <c r="L63" s="10">
        <f>SUM(D63:J63)</f>
        <v>0.19344000000000003</v>
      </c>
      <c r="M63" s="10">
        <f>B63+L63</f>
        <v>0.36024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</row>
    <row r="65" spans="1:15" ht="20.100000000000001" customHeight="1">
      <c r="A65" s="1" t="s">
        <v>71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1.265E-2</v>
      </c>
      <c r="N65" s="1"/>
      <c r="O65" s="10" t="s">
        <v>19</v>
      </c>
    </row>
    <row r="66" spans="1:15" ht="20.100000000000001" customHeight="1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0"/>
    </row>
    <row r="67" spans="1:15" ht="20.100000000000001" customHeight="1">
      <c r="A67" s="7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14</v>
      </c>
      <c r="B69" s="9">
        <v>16.649999999999999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15</v>
      </c>
      <c r="M69" s="9">
        <f>SUM(B69:L69)</f>
        <v>16.649999999999999</v>
      </c>
      <c r="N69" s="1"/>
      <c r="O69" s="1" t="s">
        <v>16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17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24</v>
      </c>
      <c r="B72" s="10">
        <v>0.43747999999999998</v>
      </c>
      <c r="C72" s="10"/>
      <c r="D72" s="10">
        <v>0.22128</v>
      </c>
      <c r="E72" s="10"/>
      <c r="F72" s="10">
        <v>-2.8539999999999999E-2</v>
      </c>
      <c r="G72" s="10"/>
      <c r="H72" s="10">
        <f>+H16</f>
        <v>-2.1000000000000001E-4</v>
      </c>
      <c r="I72" s="10"/>
      <c r="J72" s="10"/>
      <c r="K72" s="10"/>
      <c r="L72" s="10">
        <f>SUM(D72:J72)</f>
        <v>0.19253000000000001</v>
      </c>
      <c r="M72" s="10">
        <f>B72+L72</f>
        <v>0.63000999999999996</v>
      </c>
      <c r="N72" s="10"/>
      <c r="O72" s="10" t="s">
        <v>19</v>
      </c>
    </row>
    <row r="73" spans="1:15" ht="20.100000000000001" customHeight="1">
      <c r="A73" s="1" t="s">
        <v>27</v>
      </c>
      <c r="B73" s="10">
        <v>0.25439000000000001</v>
      </c>
      <c r="C73" s="10"/>
      <c r="D73" s="10">
        <f>D72</f>
        <v>0.22128</v>
      </c>
      <c r="E73" s="10"/>
      <c r="F73" s="10">
        <f>F72</f>
        <v>-2.8539999999999999E-2</v>
      </c>
      <c r="G73" s="10"/>
      <c r="H73" s="10">
        <f>$H$16</f>
        <v>-2.1000000000000001E-4</v>
      </c>
      <c r="I73" s="10"/>
      <c r="J73" s="10"/>
      <c r="K73" s="10"/>
      <c r="L73" s="10">
        <f>SUM(D73:J73)</f>
        <v>0.19253000000000001</v>
      </c>
      <c r="M73" s="10">
        <f>B73+L73</f>
        <v>0.44691999999999998</v>
      </c>
      <c r="N73" s="10"/>
      <c r="O73" s="10" t="s">
        <v>19</v>
      </c>
    </row>
    <row r="74" spans="1:15" ht="20.100000000000001" customHeight="1">
      <c r="A74" s="1" t="s">
        <v>28</v>
      </c>
      <c r="B74" s="10">
        <v>0.24976000000000001</v>
      </c>
      <c r="C74" s="10"/>
      <c r="D74" s="10">
        <f>D73</f>
        <v>0.22128</v>
      </c>
      <c r="E74" s="10"/>
      <c r="F74" s="10">
        <f>F73</f>
        <v>-2.8539999999999999E-2</v>
      </c>
      <c r="G74" s="10"/>
      <c r="H74" s="10">
        <f>$H$16</f>
        <v>-2.1000000000000001E-4</v>
      </c>
      <c r="I74" s="10"/>
      <c r="J74" s="10"/>
      <c r="K74" s="10"/>
      <c r="L74" s="10">
        <f>SUM(D74:J74)</f>
        <v>0.19253000000000001</v>
      </c>
      <c r="M74" s="10">
        <f>B74+L74</f>
        <v>0.44229000000000002</v>
      </c>
      <c r="N74" s="10"/>
      <c r="O74" s="10" t="s">
        <v>19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32</v>
      </c>
      <c r="B79" s="9">
        <v>13.14</v>
      </c>
      <c r="C79" s="1"/>
      <c r="D79" s="10">
        <v>0.23236000000000001</v>
      </c>
      <c r="E79" s="1"/>
      <c r="F79" s="10">
        <v>-1.652E-2</v>
      </c>
      <c r="G79" s="1"/>
      <c r="H79" s="10">
        <f>$H$16</f>
        <v>-2.1000000000000001E-4</v>
      </c>
      <c r="I79" s="1"/>
      <c r="J79" s="10"/>
      <c r="K79" s="1"/>
      <c r="L79" s="9">
        <f>ROUND((SUM(D79:J79)*18),2)</f>
        <v>3.88</v>
      </c>
      <c r="M79" s="9">
        <f>ROUND(+B79+L79,2)</f>
        <v>17.02</v>
      </c>
      <c r="N79" s="1"/>
      <c r="O79" s="1" t="s">
        <v>16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123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124</v>
      </c>
      <c r="B82" s="1"/>
      <c r="C82" s="1"/>
      <c r="D82" s="1"/>
      <c r="E82" s="1"/>
      <c r="F82" s="1" t="s">
        <v>125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33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34</v>
      </c>
    </row>
    <row r="87" spans="1:15" ht="20.100000000000001" customHeight="1">
      <c r="A87" s="2" t="s">
        <v>35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36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SEPTEMBER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37</v>
      </c>
      <c r="K94" s="1"/>
      <c r="L94" s="1"/>
      <c r="M94" s="8" t="s">
        <v>12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14</v>
      </c>
      <c r="B99" s="1"/>
      <c r="C99" s="1"/>
      <c r="D99" s="1"/>
      <c r="E99" s="1"/>
      <c r="F99" s="9">
        <v>430.15</v>
      </c>
      <c r="G99" s="1"/>
      <c r="H99" s="9"/>
      <c r="I99" s="1"/>
      <c r="J99" s="8" t="s">
        <v>15</v>
      </c>
      <c r="K99" s="1"/>
      <c r="L99" s="1"/>
      <c r="M99" s="9">
        <f>SUM(F99:J99)</f>
        <v>430.15</v>
      </c>
      <c r="N99" s="1"/>
      <c r="O99" s="1" t="s">
        <v>16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39</v>
      </c>
      <c r="B101" s="1"/>
      <c r="C101" s="1"/>
      <c r="D101" s="1"/>
      <c r="E101" s="1"/>
      <c r="F101" s="10">
        <v>0.185</v>
      </c>
      <c r="G101" s="1"/>
      <c r="H101" s="10"/>
      <c r="I101" s="1"/>
      <c r="J101" s="10">
        <v>0.98024</v>
      </c>
      <c r="K101" s="1"/>
      <c r="L101" s="1"/>
      <c r="M101" s="10">
        <f>SUM(F101:J101)</f>
        <v>1.1652400000000001</v>
      </c>
      <c r="N101" s="1"/>
      <c r="O101" s="1" t="s">
        <v>19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40</v>
      </c>
      <c r="B103" s="1"/>
      <c r="C103" s="1"/>
      <c r="D103" s="1"/>
      <c r="E103" s="1"/>
      <c r="F103" s="19" t="s">
        <v>15</v>
      </c>
      <c r="G103" s="10"/>
      <c r="H103" s="1"/>
      <c r="I103" s="1"/>
      <c r="J103" s="10">
        <v>1.7080000000000001E-2</v>
      </c>
      <c r="K103" s="10"/>
      <c r="L103" s="1"/>
      <c r="M103" s="10">
        <f>SUM(F103:J103)</f>
        <v>1.7080000000000001E-2</v>
      </c>
      <c r="N103" s="10"/>
      <c r="O103" s="1" t="s">
        <v>19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41</v>
      </c>
      <c r="B105" s="1"/>
      <c r="C105" s="1"/>
      <c r="D105" s="1"/>
      <c r="E105" s="1"/>
      <c r="F105" s="10">
        <v>6.8290000000000003E-2</v>
      </c>
      <c r="G105" s="1"/>
      <c r="H105" s="10"/>
      <c r="I105" s="1"/>
      <c r="J105" s="8" t="s">
        <v>15</v>
      </c>
      <c r="K105" s="10"/>
      <c r="L105" s="1"/>
      <c r="M105" s="10">
        <f>SUM(F105:J105)</f>
        <v>6.8290000000000003E-2</v>
      </c>
      <c r="N105" s="10"/>
      <c r="O105" s="1" t="s">
        <v>19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42</v>
      </c>
      <c r="B107" s="1"/>
      <c r="C107" s="1"/>
      <c r="D107" s="1"/>
      <c r="E107" s="1"/>
      <c r="F107" s="8" t="s">
        <v>15</v>
      </c>
      <c r="G107" s="1"/>
      <c r="H107" s="1"/>
      <c r="I107" s="1"/>
      <c r="J107" s="10">
        <v>0.21636</v>
      </c>
      <c r="K107" s="1"/>
      <c r="L107" s="1"/>
      <c r="M107" s="10">
        <f>SUM(F107:J107)</f>
        <v>0.21636</v>
      </c>
      <c r="N107" s="1"/>
      <c r="O107" s="1" t="s">
        <v>19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43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14</v>
      </c>
      <c r="B112" s="1"/>
      <c r="C112" s="1"/>
      <c r="D112" s="1"/>
      <c r="E112" s="1"/>
      <c r="F112" s="9">
        <v>647.53</v>
      </c>
      <c r="G112" s="1"/>
      <c r="H112" s="9"/>
      <c r="I112" s="1"/>
      <c r="J112" s="8" t="s">
        <v>15</v>
      </c>
      <c r="K112" s="10"/>
      <c r="L112" s="1"/>
      <c r="M112" s="9">
        <f>SUM(F112:J112)</f>
        <v>647.53</v>
      </c>
      <c r="N112" s="10"/>
      <c r="O112" s="1" t="s">
        <v>16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39</v>
      </c>
      <c r="B114" s="1"/>
      <c r="C114" s="1"/>
      <c r="D114" s="1"/>
      <c r="E114" s="10"/>
      <c r="F114" s="10">
        <v>0.185</v>
      </c>
      <c r="G114" s="10"/>
      <c r="H114" s="10"/>
      <c r="I114" s="1"/>
      <c r="J114" s="10">
        <f>J101</f>
        <v>0.98024</v>
      </c>
      <c r="K114" s="1"/>
      <c r="L114" s="1"/>
      <c r="M114" s="10">
        <f>SUM(F114:J114)</f>
        <v>1.1652400000000001</v>
      </c>
      <c r="N114" s="1"/>
      <c r="O114" s="10" t="s">
        <v>19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40</v>
      </c>
      <c r="B116" s="1"/>
      <c r="C116" s="1"/>
      <c r="D116" s="1"/>
      <c r="E116" s="1"/>
      <c r="F116" s="8" t="s">
        <v>15</v>
      </c>
      <c r="G116" s="1"/>
      <c r="H116" s="1"/>
      <c r="I116" s="1"/>
      <c r="J116" s="10">
        <f>J103</f>
        <v>1.7080000000000001E-2</v>
      </c>
      <c r="K116" s="1"/>
      <c r="L116" s="1"/>
      <c r="M116" s="10">
        <f>SUM(F116:J116)</f>
        <v>1.7080000000000001E-2</v>
      </c>
      <c r="N116" s="1"/>
      <c r="O116" s="1" t="s">
        <v>19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44</v>
      </c>
      <c r="B119" s="1"/>
      <c r="C119" s="1"/>
      <c r="D119" s="1"/>
      <c r="E119" s="1"/>
      <c r="F119" s="10">
        <v>0.15840000000000001</v>
      </c>
      <c r="G119" s="1"/>
      <c r="H119" s="10"/>
      <c r="I119" s="1"/>
      <c r="J119" s="8" t="s">
        <v>15</v>
      </c>
      <c r="K119" s="1"/>
      <c r="L119" s="1"/>
      <c r="M119" s="10">
        <f>SUM(F119:J119)</f>
        <v>0.15840000000000001</v>
      </c>
      <c r="N119" s="1"/>
      <c r="O119" s="1" t="s">
        <v>19</v>
      </c>
    </row>
    <row r="120" spans="1:15" ht="20.100000000000001" customHeight="1">
      <c r="A120" s="1" t="s">
        <v>45</v>
      </c>
      <c r="B120" s="1"/>
      <c r="C120" s="1"/>
      <c r="D120" s="1"/>
      <c r="E120" s="1"/>
      <c r="F120" s="10">
        <v>0.11937</v>
      </c>
      <c r="G120" s="1"/>
      <c r="H120" s="10"/>
      <c r="I120" s="1"/>
      <c r="J120" s="8" t="s">
        <v>15</v>
      </c>
      <c r="K120" s="1"/>
      <c r="L120" s="1"/>
      <c r="M120" s="10">
        <f>SUM(F120:J120)</f>
        <v>0.11937</v>
      </c>
      <c r="N120" s="1"/>
      <c r="O120" s="1" t="s">
        <v>19</v>
      </c>
    </row>
    <row r="121" spans="1:15" ht="20.100000000000001" customHeight="1">
      <c r="A121" s="1" t="s">
        <v>46</v>
      </c>
      <c r="B121" s="1"/>
      <c r="C121" s="1"/>
      <c r="D121" s="1"/>
      <c r="E121" s="1"/>
      <c r="F121" s="10">
        <v>7.1069999999999994E-2</v>
      </c>
      <c r="G121" s="1"/>
      <c r="H121" s="10"/>
      <c r="I121" s="1"/>
      <c r="J121" s="8" t="s">
        <v>15</v>
      </c>
      <c r="K121" s="1"/>
      <c r="L121" s="1"/>
      <c r="M121" s="10">
        <f>SUM(F121:J121)</f>
        <v>7.1069999999999994E-2</v>
      </c>
      <c r="N121" s="1"/>
      <c r="O121" s="1" t="s">
        <v>19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42</v>
      </c>
      <c r="B124" s="1"/>
      <c r="C124" s="1"/>
      <c r="D124" s="1"/>
      <c r="E124" s="1"/>
      <c r="F124" s="8" t="s">
        <v>15</v>
      </c>
      <c r="G124" s="1"/>
      <c r="H124" s="1"/>
      <c r="I124" s="1"/>
      <c r="J124" s="10">
        <f>J107</f>
        <v>0.21636</v>
      </c>
      <c r="K124" s="1"/>
      <c r="L124" s="1"/>
      <c r="M124" s="10">
        <f>SUM(F124:J124)</f>
        <v>0.21636</v>
      </c>
      <c r="N124" s="1"/>
      <c r="O124" s="1" t="s">
        <v>19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126</v>
      </c>
      <c r="B128" s="1"/>
      <c r="C128" s="1"/>
      <c r="D128" s="1"/>
      <c r="E128" s="1"/>
      <c r="F128" s="1" t="s">
        <v>127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86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72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73</v>
      </c>
    </row>
    <row r="133" spans="1:15" ht="20.100000000000001" customHeight="1">
      <c r="A133" s="24" t="s">
        <v>74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129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12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75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14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76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77</v>
      </c>
      <c r="B145" s="30"/>
      <c r="C145" s="30"/>
      <c r="D145" s="30"/>
      <c r="E145" s="30"/>
      <c r="F145" s="30"/>
      <c r="G145" s="30"/>
      <c r="H145" s="36">
        <v>601.28</v>
      </c>
      <c r="I145" s="26" t="s">
        <v>16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78</v>
      </c>
      <c r="B146" s="30"/>
      <c r="C146" s="30"/>
      <c r="D146" s="30"/>
      <c r="E146" s="30"/>
      <c r="F146" s="30"/>
      <c r="G146" s="30"/>
      <c r="H146" s="36">
        <v>601.28</v>
      </c>
      <c r="I146" s="26" t="s">
        <v>16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36">
        <v>601.28</v>
      </c>
      <c r="I147" s="26" t="s">
        <v>16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41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76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77</v>
      </c>
      <c r="B150" s="30"/>
      <c r="C150" s="30"/>
      <c r="D150" s="30"/>
      <c r="E150" s="30"/>
      <c r="F150" s="30"/>
      <c r="G150" s="30"/>
      <c r="H150" s="37">
        <v>5.0360000000000002E-2</v>
      </c>
      <c r="I150" s="26" t="s">
        <v>19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78</v>
      </c>
      <c r="B151" s="30"/>
      <c r="C151" s="30"/>
      <c r="D151" s="30"/>
      <c r="E151" s="30"/>
      <c r="F151" s="30"/>
      <c r="G151" s="30"/>
      <c r="H151" s="37">
        <v>3.5130000000000002E-2</v>
      </c>
      <c r="I151" s="26" t="s">
        <v>19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37">
        <v>3.0980000000000001E-2</v>
      </c>
      <c r="I152" s="26" t="s">
        <v>19</v>
      </c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79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80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81</v>
      </c>
      <c r="B155" s="30"/>
      <c r="C155" s="30"/>
      <c r="D155" s="30"/>
      <c r="E155" s="30"/>
      <c r="F155" s="30"/>
      <c r="G155" s="30"/>
      <c r="H155" s="37">
        <v>0.32300000000000001</v>
      </c>
      <c r="I155" s="26" t="s">
        <v>19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82</v>
      </c>
      <c r="B156" s="30"/>
      <c r="C156" s="30"/>
      <c r="D156" s="30"/>
      <c r="E156" s="30"/>
      <c r="F156" s="30"/>
      <c r="G156" s="30"/>
      <c r="H156" s="37">
        <v>0.32300000000000001</v>
      </c>
      <c r="I156" s="26" t="s">
        <v>19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83</v>
      </c>
      <c r="B157" s="30"/>
      <c r="C157" s="30"/>
      <c r="D157" s="30"/>
      <c r="E157" s="30"/>
      <c r="F157" s="30"/>
      <c r="G157" s="30"/>
      <c r="H157" s="37">
        <v>0.32300000000000001</v>
      </c>
      <c r="I157" s="26" t="s">
        <v>19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84</v>
      </c>
      <c r="B158" s="30"/>
      <c r="C158" s="30"/>
      <c r="D158" s="30"/>
      <c r="E158" s="30"/>
      <c r="F158" s="30"/>
      <c r="G158" s="30"/>
      <c r="H158" s="37">
        <v>0.32300000000000001</v>
      </c>
      <c r="I158" s="26" t="s">
        <v>19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85</v>
      </c>
      <c r="B159" s="30"/>
      <c r="C159" s="30"/>
      <c r="D159" s="30"/>
      <c r="E159" s="30"/>
      <c r="F159" s="30"/>
      <c r="G159" s="30"/>
      <c r="H159" s="37">
        <v>0.32300000000000001</v>
      </c>
      <c r="I159" s="26" t="s">
        <v>19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37">
        <v>0.32300000000000001</v>
      </c>
      <c r="I160" s="26" t="s">
        <v>19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130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30"/>
      <c r="D168" s="30"/>
      <c r="E168" s="26" t="s">
        <v>132</v>
      </c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26" t="s">
        <v>131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47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48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SEPTEMBER 2020 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49</v>
      </c>
      <c r="K180" s="1"/>
      <c r="L180" s="1"/>
      <c r="M180" s="8" t="s">
        <v>50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51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52</v>
      </c>
      <c r="G182" s="1"/>
      <c r="H182" s="8" t="s">
        <v>53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54</v>
      </c>
      <c r="G183" s="1"/>
      <c r="H183" s="21" t="s">
        <v>54</v>
      </c>
      <c r="I183" s="1"/>
      <c r="J183" s="21" t="s">
        <v>11</v>
      </c>
      <c r="K183" s="1"/>
      <c r="L183" s="1"/>
      <c r="M183" s="21" t="s">
        <v>12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14</v>
      </c>
      <c r="B187" s="1"/>
      <c r="C187" s="1"/>
      <c r="D187" s="1"/>
      <c r="E187" s="9"/>
      <c r="F187" s="9">
        <v>18.5</v>
      </c>
      <c r="G187" s="9"/>
      <c r="H187" s="19" t="s">
        <v>15</v>
      </c>
      <c r="I187" s="1"/>
      <c r="J187" s="19" t="s">
        <v>15</v>
      </c>
      <c r="K187" s="1"/>
      <c r="L187" s="1"/>
      <c r="M187" s="9">
        <f>SUM(F187:J187)</f>
        <v>18.5</v>
      </c>
      <c r="N187" s="1" t="s">
        <v>16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56</v>
      </c>
      <c r="B189" s="1"/>
      <c r="C189" s="1"/>
      <c r="D189" s="1"/>
      <c r="E189" s="11"/>
      <c r="F189" s="10">
        <v>0.28064</v>
      </c>
      <c r="G189" s="10"/>
      <c r="H189" s="10">
        <v>0.25919999999999999</v>
      </c>
      <c r="I189" s="10"/>
      <c r="J189" s="10">
        <v>0.26567000000000002</v>
      </c>
      <c r="K189" s="1"/>
      <c r="L189" s="1"/>
      <c r="M189" s="10">
        <f>SUM(F189:J189)</f>
        <v>0.80550999999999995</v>
      </c>
      <c r="N189" s="1" t="s">
        <v>19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57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1.02</v>
      </c>
      <c r="N191" s="1" t="s">
        <v>58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59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16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60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14</v>
      </c>
      <c r="B198" s="1"/>
      <c r="C198" s="1"/>
      <c r="D198" s="1"/>
      <c r="E198" s="9"/>
      <c r="F198" s="9">
        <v>18.5</v>
      </c>
      <c r="G198" s="1"/>
      <c r="H198" s="19" t="s">
        <v>15</v>
      </c>
      <c r="I198" s="1"/>
      <c r="J198" s="19" t="s">
        <v>15</v>
      </c>
      <c r="K198" s="1"/>
      <c r="L198" s="1"/>
      <c r="M198" s="9">
        <f>SUM(F198:J198)</f>
        <v>18.5</v>
      </c>
      <c r="N198" s="1" t="s">
        <v>16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56</v>
      </c>
      <c r="B200" s="1"/>
      <c r="C200" s="1"/>
      <c r="D200" s="1"/>
      <c r="E200" s="11"/>
      <c r="F200" s="10">
        <v>5.9069999999999998E-2</v>
      </c>
      <c r="G200" s="10"/>
      <c r="H200" s="19" t="s">
        <v>15</v>
      </c>
      <c r="I200" s="1"/>
      <c r="J200" s="10">
        <f>J189</f>
        <v>0.26567000000000002</v>
      </c>
      <c r="K200" s="1"/>
      <c r="L200" s="1"/>
      <c r="M200" s="10">
        <f>SUM(F200:J200)</f>
        <v>0.32474000000000003</v>
      </c>
      <c r="N200" s="1" t="s">
        <v>19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57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0.41</v>
      </c>
      <c r="N202" s="1" t="s">
        <v>58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61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14</v>
      </c>
      <c r="B208" s="1"/>
      <c r="C208" s="1"/>
      <c r="D208" s="1"/>
      <c r="E208" s="9"/>
      <c r="F208" s="9">
        <v>305.27</v>
      </c>
      <c r="G208" s="1"/>
      <c r="H208" s="19" t="s">
        <v>15</v>
      </c>
      <c r="I208" s="1"/>
      <c r="J208" s="19" t="s">
        <v>15</v>
      </c>
      <c r="K208" s="1"/>
      <c r="L208" s="1"/>
      <c r="M208" s="9">
        <f>SUM(F208:J208)</f>
        <v>305.27</v>
      </c>
      <c r="N208" s="1" t="s">
        <v>16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62</v>
      </c>
      <c r="B210" s="1"/>
      <c r="C210" s="1"/>
      <c r="D210" s="1"/>
      <c r="E210" s="1"/>
      <c r="F210" s="10">
        <v>5.9740000000000001E-2</v>
      </c>
      <c r="G210" s="1"/>
      <c r="H210" s="10">
        <f>+H189</f>
        <v>0.25919999999999999</v>
      </c>
      <c r="I210" s="1"/>
      <c r="J210" s="10">
        <f>ROUND(((((J101)/365)*12)+J103),5)</f>
        <v>4.931E-2</v>
      </c>
      <c r="K210" s="1"/>
      <c r="L210" s="1"/>
      <c r="M210" s="10">
        <f>SUM(F210:J210)</f>
        <v>0.36825000000000002</v>
      </c>
      <c r="N210" s="1" t="s">
        <v>19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56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0.21636</v>
      </c>
      <c r="K212" s="1"/>
      <c r="L212" s="1"/>
      <c r="M212" s="10">
        <f>(J212)</f>
        <v>0.21636</v>
      </c>
      <c r="N212" s="1" t="s">
        <v>19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63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0.74</v>
      </c>
      <c r="N214" s="1" t="s">
        <v>58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59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16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14</v>
      </c>
      <c r="B221" s="1"/>
      <c r="C221" s="1"/>
      <c r="D221" s="1"/>
      <c r="E221" s="9"/>
      <c r="F221" s="9">
        <f>F208</f>
        <v>305.27</v>
      </c>
      <c r="G221" s="1"/>
      <c r="H221" s="19" t="s">
        <v>15</v>
      </c>
      <c r="I221" s="1"/>
      <c r="J221" s="19" t="s">
        <v>15</v>
      </c>
      <c r="K221" s="1"/>
      <c r="L221" s="1"/>
      <c r="M221" s="9">
        <f>SUM(F221:J221)</f>
        <v>305.27</v>
      </c>
      <c r="N221" s="1" t="s">
        <v>16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62</v>
      </c>
      <c r="B223" s="1"/>
      <c r="C223" s="1"/>
      <c r="D223" s="1"/>
      <c r="E223" s="1"/>
      <c r="F223" s="10">
        <f>+F210</f>
        <v>5.9740000000000001E-2</v>
      </c>
      <c r="G223" s="1"/>
      <c r="H223" s="19" t="s">
        <v>15</v>
      </c>
      <c r="I223" s="1"/>
      <c r="J223" s="10">
        <f>(J210)</f>
        <v>4.931E-2</v>
      </c>
      <c r="K223" s="10"/>
      <c r="L223" s="1"/>
      <c r="M223" s="10">
        <f>(F223+J223)</f>
        <v>0.10905000000000001</v>
      </c>
      <c r="N223" s="1" t="s">
        <v>19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56</v>
      </c>
      <c r="B225" s="1"/>
      <c r="C225" s="1"/>
      <c r="D225" s="1"/>
      <c r="E225" s="11"/>
      <c r="F225" s="10"/>
      <c r="G225" s="10"/>
      <c r="H225" s="19" t="s">
        <v>15</v>
      </c>
      <c r="I225" s="1"/>
      <c r="J225" s="10">
        <f>J212</f>
        <v>0.21636</v>
      </c>
      <c r="K225" s="1"/>
      <c r="L225" s="1"/>
      <c r="M225" s="10">
        <f>SUM(F225:J225)</f>
        <v>0.21636</v>
      </c>
      <c r="N225" s="1" t="s">
        <v>19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63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0.41</v>
      </c>
      <c r="N227" s="1" t="s">
        <v>58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66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68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/>
      <c r="D238" s="1"/>
      <c r="E238" s="1"/>
      <c r="F238" s="1" t="str">
        <f>+F127</f>
        <v>This Filing Effective for the Billing Month of September 2020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08-25-20</v>
      </c>
      <c r="B239" s="1"/>
      <c r="C239" s="1"/>
      <c r="D239" s="1"/>
      <c r="E239" s="1"/>
      <c r="F239" s="1" t="str">
        <f>+F128</f>
        <v>Superseding Filing Effective With the Billing Month of June 2020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69</v>
      </c>
    </row>
    <row r="247" spans="1:15" ht="20.100000000000001" customHeight="1">
      <c r="A247" s="2" t="s">
        <v>35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SEPTEMBER 2020 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37</v>
      </c>
      <c r="K254" s="1"/>
      <c r="L254" s="1"/>
      <c r="M254" s="8" t="s">
        <v>12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70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14</v>
      </c>
      <c r="B259" s="1"/>
      <c r="C259" s="1"/>
      <c r="D259" s="1"/>
      <c r="E259" s="1"/>
      <c r="F259" s="9">
        <v>2276.5700000000002</v>
      </c>
      <c r="G259" s="1"/>
      <c r="H259" s="1"/>
      <c r="I259" s="1"/>
      <c r="J259" s="8" t="s">
        <v>15</v>
      </c>
      <c r="K259" s="1"/>
      <c r="L259" s="1"/>
      <c r="M259" s="9">
        <f>SUM(F259:J259)</f>
        <v>2276.5700000000002</v>
      </c>
      <c r="N259" s="1"/>
      <c r="O259" s="1" t="s">
        <v>16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39</v>
      </c>
      <c r="B261" s="1"/>
      <c r="C261" s="1"/>
      <c r="D261" s="1"/>
      <c r="E261" s="1"/>
      <c r="F261" s="8" t="s">
        <v>15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19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41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15</v>
      </c>
      <c r="K263" s="10"/>
      <c r="L263" s="1"/>
      <c r="M263" s="10">
        <f>SUM(F263:J263)</f>
        <v>3.1980000000000001E-2</v>
      </c>
      <c r="N263" s="10"/>
      <c r="O263" s="1" t="s">
        <v>19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42</v>
      </c>
      <c r="B265" s="1"/>
      <c r="C265" s="1"/>
      <c r="D265" s="1"/>
      <c r="E265" s="1"/>
      <c r="F265" s="8" t="s">
        <v>15</v>
      </c>
      <c r="G265" s="1"/>
      <c r="H265" s="1"/>
      <c r="I265" s="1"/>
      <c r="J265" s="10">
        <f>+J225</f>
        <v>0.21636</v>
      </c>
      <c r="K265" s="1"/>
      <c r="L265" s="1"/>
      <c r="M265" s="10">
        <f>SUM(F265:J265)</f>
        <v>0.21636</v>
      </c>
      <c r="N265" s="1"/>
      <c r="O265" s="1" t="s">
        <v>19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September 2020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08-25-20</v>
      </c>
      <c r="B278" s="1"/>
      <c r="C278" s="1"/>
      <c r="D278" s="1"/>
      <c r="E278" s="1"/>
      <c r="F278" s="10" t="str">
        <f>+F239</f>
        <v>Superseding Filing Effective With the Billing Month of June 2020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35</v>
      </c>
      <c r="G282" s="26"/>
      <c r="H282" s="26"/>
      <c r="I282" s="26"/>
      <c r="J282" s="34"/>
      <c r="K282" s="26"/>
      <c r="L282" s="26"/>
      <c r="M282" s="37"/>
      <c r="N282" s="26"/>
      <c r="O282" s="25" t="s">
        <v>87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129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12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88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89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15</v>
      </c>
      <c r="K299" s="27"/>
      <c r="L299" s="27"/>
      <c r="M299" s="26" t="s">
        <v>90</v>
      </c>
      <c r="N299" s="27"/>
      <c r="O299" s="27"/>
    </row>
    <row r="300" spans="1:15">
      <c r="A300" s="26" t="s">
        <v>14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76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77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45">
        <v>601.28</v>
      </c>
      <c r="N302" s="27"/>
      <c r="O302" s="27" t="s">
        <v>16</v>
      </c>
    </row>
    <row r="303" spans="1:15">
      <c r="A303" s="26" t="s">
        <v>78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45">
        <v>601.28</v>
      </c>
      <c r="N303" s="27"/>
      <c r="O303" s="27" t="s">
        <v>16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45">
        <v>601.28</v>
      </c>
      <c r="N304" s="27"/>
      <c r="O304" s="27" t="s">
        <v>16</v>
      </c>
    </row>
    <row r="305" spans="1:15">
      <c r="A305" s="26" t="s">
        <v>41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41"/>
      <c r="N305" s="27"/>
      <c r="O305" s="27"/>
    </row>
    <row r="306" spans="1:15">
      <c r="A306" s="26" t="s">
        <v>76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46"/>
      <c r="N306" s="27"/>
      <c r="O306" s="27"/>
    </row>
    <row r="307" spans="1:15">
      <c r="A307" s="26" t="s">
        <v>77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41">
        <v>5.0360000000000002E-2</v>
      </c>
      <c r="N307" s="27"/>
      <c r="O307" s="27" t="s">
        <v>19</v>
      </c>
    </row>
    <row r="308" spans="1:15">
      <c r="A308" s="26" t="s">
        <v>78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41">
        <v>3.5130000000000002E-2</v>
      </c>
      <c r="N308" s="27"/>
      <c r="O308" s="27" t="s">
        <v>19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41">
        <v>3.0980000000000001E-2</v>
      </c>
      <c r="N309" s="27"/>
      <c r="O309" s="27" t="s">
        <v>19</v>
      </c>
    </row>
    <row r="310" spans="1:15">
      <c r="A310" s="26" t="s">
        <v>79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41"/>
      <c r="N310" s="27"/>
      <c r="O310" s="27"/>
    </row>
    <row r="311" spans="1:15">
      <c r="A311" s="26" t="s">
        <v>80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37">
        <v>0.32300000000000001</v>
      </c>
      <c r="N311" s="27"/>
      <c r="O311" s="27" t="s">
        <v>19</v>
      </c>
    </row>
    <row r="312" spans="1:15">
      <c r="A312" s="26" t="s">
        <v>81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37">
        <v>0.32300000000000001</v>
      </c>
      <c r="N312" s="27"/>
      <c r="O312" s="27" t="s">
        <v>19</v>
      </c>
    </row>
    <row r="313" spans="1:15">
      <c r="A313" s="26" t="s">
        <v>82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37">
        <v>0.32300000000000001</v>
      </c>
      <c r="N313" s="27"/>
      <c r="O313" s="27" t="s">
        <v>19</v>
      </c>
    </row>
    <row r="314" spans="1:15">
      <c r="A314" s="26" t="s">
        <v>83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37">
        <v>0.32300000000000001</v>
      </c>
      <c r="N314" s="27"/>
      <c r="O314" s="27" t="s">
        <v>19</v>
      </c>
    </row>
    <row r="315" spans="1:15">
      <c r="A315" s="26" t="s">
        <v>84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37">
        <v>0.32300000000000001</v>
      </c>
      <c r="N315" s="27"/>
      <c r="O315" s="27" t="s">
        <v>19</v>
      </c>
    </row>
    <row r="316" spans="1:15">
      <c r="A316" s="26" t="s">
        <v>85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37">
        <v>0.32300000000000001</v>
      </c>
      <c r="N316" s="27"/>
      <c r="O316" s="27" t="s">
        <v>19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">
        <v>130</v>
      </c>
      <c r="B324" s="30"/>
      <c r="C324" s="30"/>
      <c r="D324" s="32"/>
      <c r="E324" s="30"/>
      <c r="F324" s="26" t="s">
        <v>132</v>
      </c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/>
      <c r="E325" s="32"/>
      <c r="F325" s="37" t="s">
        <v>125</v>
      </c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91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122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121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92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93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94</v>
      </c>
      <c r="J339" s="32"/>
      <c r="K339" s="27"/>
      <c r="L339" s="27"/>
      <c r="M339" s="27"/>
      <c r="N339" s="27"/>
      <c r="O339" s="27"/>
    </row>
    <row r="340" spans="1:15">
      <c r="A340" s="32" t="s">
        <v>95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96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97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98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99</v>
      </c>
      <c r="J349" s="32"/>
      <c r="K349" s="27"/>
      <c r="L349" s="27"/>
      <c r="M349" s="27"/>
      <c r="N349" s="27"/>
      <c r="O349" s="27"/>
    </row>
    <row r="350" spans="1:15">
      <c r="A350" s="32" t="s">
        <v>100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101</v>
      </c>
      <c r="J351" s="32"/>
      <c r="K351" s="27"/>
      <c r="L351" s="27"/>
      <c r="M351" s="27"/>
      <c r="N351" s="27"/>
      <c r="O351" s="27"/>
    </row>
    <row r="352" spans="1:15">
      <c r="A352" s="32" t="s">
        <v>102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103</v>
      </c>
      <c r="J353" s="32"/>
      <c r="K353" s="27"/>
      <c r="L353" s="27"/>
      <c r="M353" s="27"/>
      <c r="N353" s="27"/>
      <c r="O353" s="27"/>
    </row>
    <row r="354" spans="1:15">
      <c r="A354" s="32" t="s">
        <v>104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101</v>
      </c>
      <c r="J355" s="32"/>
      <c r="K355" s="27"/>
      <c r="L355" s="27"/>
      <c r="M355" s="27"/>
      <c r="N355" s="27"/>
      <c r="O355" s="27"/>
    </row>
    <row r="356" spans="1:15">
      <c r="A356" s="32" t="s">
        <v>105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106</v>
      </c>
      <c r="K357" s="27"/>
      <c r="L357" s="27"/>
      <c r="M357" s="27"/>
      <c r="N357" s="27"/>
      <c r="O357" s="27"/>
    </row>
    <row r="358" spans="1:15">
      <c r="A358" s="32" t="s">
        <v>107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108</v>
      </c>
      <c r="K359" s="27"/>
      <c r="L359" s="27"/>
      <c r="M359" s="27"/>
      <c r="N359" s="27"/>
      <c r="O359" s="27"/>
    </row>
    <row r="360" spans="1:15">
      <c r="A360" s="32" t="s">
        <v>109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110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111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112</v>
      </c>
      <c r="B363" s="32"/>
      <c r="C363" s="32"/>
      <c r="D363" s="32"/>
      <c r="E363" s="32"/>
      <c r="F363" s="32"/>
      <c r="G363" s="32"/>
      <c r="H363" s="32"/>
      <c r="I363" s="32" t="s">
        <v>113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114</v>
      </c>
      <c r="J364" s="32"/>
      <c r="K364" s="27"/>
      <c r="L364" s="27"/>
      <c r="M364" s="27"/>
      <c r="N364" s="27"/>
      <c r="O364" s="27"/>
    </row>
    <row r="365" spans="1:15">
      <c r="A365" s="32" t="s">
        <v>115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111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112</v>
      </c>
      <c r="B367" s="32"/>
      <c r="C367" s="32"/>
      <c r="D367" s="32"/>
      <c r="E367" s="32"/>
      <c r="F367" s="32"/>
      <c r="G367" s="32"/>
      <c r="H367" s="32"/>
      <c r="I367" s="32" t="s">
        <v>116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117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118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119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120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2020-08-28T16:33:13Z</cp:lastPrinted>
  <dcterms:created xsi:type="dcterms:W3CDTF">2020-02-28T17:28:24Z</dcterms:created>
  <dcterms:modified xsi:type="dcterms:W3CDTF">2020-09-03T15:24:43Z</dcterms:modified>
</cp:coreProperties>
</file>