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6945" activeTab="0"/>
  </bookViews>
  <sheets>
    <sheet name="Nov 18 Website Rates" sheetId="1" r:id="rId1"/>
  </sheets>
  <definedNames>
    <definedName name="_xlnm.Print_Area" localSheetId="0">'Nov 18 Website Rates'!$A$1:$O$436</definedName>
  </definedNames>
  <calcPr fullCalcOnLoad="1"/>
</workbook>
</file>

<file path=xl/comments1.xml><?xml version="1.0" encoding="utf-8"?>
<comments xmlns="http://schemas.openxmlformats.org/spreadsheetml/2006/main">
  <authors>
    <author>lgarrett</author>
  </authors>
  <commentList>
    <comment ref="A103" authorId="0">
      <text>
        <r>
          <rPr>
            <b/>
            <sz val="8"/>
            <rFont val="Tahoma"/>
            <family val="2"/>
          </rPr>
          <t>lgarrett: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<sst xmlns="http://schemas.openxmlformats.org/spreadsheetml/2006/main" count="380" uniqueCount="149">
  <si>
    <t>PAGE 1</t>
  </si>
  <si>
    <t>VIRGINIA NATURAL GAS</t>
  </si>
  <si>
    <t>SCHEDULE OF RATES AND CHARGES</t>
  </si>
  <si>
    <t>EFFECTIVE</t>
  </si>
  <si>
    <t>SCHEDULE 1 - RESIDENTIAL FIRM GAS SALES SERVICE</t>
  </si>
  <si>
    <t>Customer Charge:</t>
  </si>
  <si>
    <t>Sales Rate:</t>
  </si>
  <si>
    <t xml:space="preserve">  Next 4,500 Ccf</t>
  </si>
  <si>
    <t>SCHEDULE 5 - GAS LIGHT FIRM GAS SALES SERVICE</t>
  </si>
  <si>
    <t>Per Port:</t>
  </si>
  <si>
    <t>PAGE 2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</si>
  <si>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</si>
  <si>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</si>
  <si>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</si>
  <si>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</si>
  <si>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</si>
  <si>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</si>
  <si>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</si>
  <si>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</si>
  <si>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</si>
  <si>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</si>
  <si>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</si>
  <si>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</si>
  <si>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</si>
  <si>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</si>
  <si>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</si>
  <si>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</si>
  <si>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</si>
  <si>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</si>
  <si>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applied to the sum of System</t>
  </si>
  <si>
    <t>Charge and Commodity Chg</t>
  </si>
  <si>
    <t>[ 1 ]</t>
  </si>
  <si>
    <t>NON-GAS</t>
  </si>
  <si>
    <t xml:space="preserve">  QUARTERLY BILLING FACTOR (QBF)</t>
  </si>
  <si>
    <t>PGC</t>
  </si>
  <si>
    <t>ACA</t>
  </si>
  <si>
    <t>---</t>
  </si>
  <si>
    <t>DELIVERY</t>
  </si>
  <si>
    <t>CHARGE</t>
  </si>
  <si>
    <t>MSA</t>
  </si>
  <si>
    <t>[ 2 ]</t>
  </si>
  <si>
    <t>FUELING</t>
  </si>
  <si>
    <t>STATION</t>
  </si>
  <si>
    <t>GAS</t>
  </si>
  <si>
    <t>[ 3 ]</t>
  </si>
  <si>
    <t>QBF</t>
  </si>
  <si>
    <t>[ 1 + 2 ]</t>
  </si>
  <si>
    <t>BILLING RATE</t>
  </si>
  <si>
    <t>[ 1 + 2 + 3 ]</t>
  </si>
  <si>
    <t>/Month</t>
  </si>
  <si>
    <t>/Ccf</t>
  </si>
  <si>
    <t>/Gal</t>
  </si>
  <si>
    <t>PAGE 5</t>
  </si>
  <si>
    <t>SCHEDULE 3 - RESIDENTIAL AIR CONDITIONING FIRM GAS SALES SERVICE *</t>
  </si>
  <si>
    <t xml:space="preserve">  Excess Over 500 Ccf</t>
  </si>
  <si>
    <t>SCHEDULE 15 - SEASONAL HIGH LOAD FIRM GAS DELIVERY SERVICE</t>
  </si>
  <si>
    <t>PAGE 4</t>
  </si>
  <si>
    <t xml:space="preserve">    EFFECTIVE</t>
  </si>
  <si>
    <t>SCHEDULE 2A  - GENERAL FIRM GAS SALES SERVICE</t>
  </si>
  <si>
    <t>SCHEDULE 2B- GENERAL FIRM GAS SALES SERVICE</t>
  </si>
  <si>
    <t>SCHEDULE 2C- GENERAL FIRM GAS SALES SERVICE</t>
  </si>
  <si>
    <t>SCHEDULE 4  - GENERAL AIR CONDITIONING FIRM GAS SALES SERVICE *</t>
  </si>
  <si>
    <t>*  Schedule 3 and Schedule 4 effective  May through September</t>
  </si>
  <si>
    <t>*Conversion factor 1.2667</t>
  </si>
  <si>
    <t xml:space="preserve">**Conversion factor 1.2667 </t>
  </si>
  <si>
    <t>Consumption in Ccf</t>
  </si>
  <si>
    <t xml:space="preserve">  First 5,000 Ccf</t>
  </si>
  <si>
    <t>SCHEDULE 1A - RESIDENTIAL FIRM GAS SALES SERVICE</t>
  </si>
  <si>
    <t>/Month/Unit</t>
  </si>
  <si>
    <t xml:space="preserve">  Over 5,000 Ccf</t>
  </si>
  <si>
    <t xml:space="preserve">              VIRGINIA NATURAL GAS</t>
  </si>
  <si>
    <t>FILED 08-01-18</t>
  </si>
  <si>
    <t>This Filing Effective for the Billing Month of September 2018</t>
  </si>
  <si>
    <t xml:space="preserve">Superseding Filing Effective for the Billing Month of June 2018  </t>
  </si>
  <si>
    <t>Riders:</t>
  </si>
  <si>
    <t>CARE</t>
  </si>
  <si>
    <t>SAVE</t>
  </si>
  <si>
    <t>WNA</t>
  </si>
  <si>
    <t>**</t>
  </si>
  <si>
    <t>Rider:</t>
  </si>
  <si>
    <t>***</t>
  </si>
  <si>
    <t>** see www.virginianaturalgas.com/rates-and-tariff/riders/WNA-residential</t>
  </si>
  <si>
    <t>*** see www.virginianaturalgas.com/rates-and-tariff/commercial-riders/WNA-commercial</t>
  </si>
  <si>
    <t>SAVE - annual consumption &lt; 4,000 ccf</t>
  </si>
  <si>
    <t>SAVE - annual consumption &gt; 4,000 ccf</t>
  </si>
  <si>
    <t xml:space="preserve">             SCHEDULE OF RATES AND CHARGES</t>
  </si>
  <si>
    <t>PAGE 3</t>
  </si>
  <si>
    <t xml:space="preserve">            EFFECTIVE 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</si>
  <si>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</si>
  <si>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</si>
  <si>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</si>
  <si>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</si>
  <si>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</si>
  <si>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</si>
  <si>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</si>
  <si>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</si>
  <si>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</si>
  <si>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</si>
  <si>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</si>
  <si>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PAGE 6</t>
  </si>
  <si>
    <t>SCHEDULE 16 - NEW FACILITIES INTERRUPTIBLE GAS DELIVERY SERVICE</t>
  </si>
  <si>
    <t>Monthly Minimum Charge:</t>
  </si>
  <si>
    <t>As Contracted</t>
  </si>
  <si>
    <t xml:space="preserve">                    VIRGINIA NATURAL GAS</t>
  </si>
  <si>
    <t xml:space="preserve">                                                SCHEDULE OF RATES AND CHARGES</t>
  </si>
  <si>
    <t xml:space="preserve">                        MISCELLANEOUS SERVICES</t>
  </si>
  <si>
    <t>PAGE 7</t>
  </si>
  <si>
    <t>Monthly Facility Charge Factor:</t>
  </si>
  <si>
    <t>1.73% Per Month</t>
  </si>
  <si>
    <t>Monthly Maintenance Charge Factor:</t>
  </si>
  <si>
    <t xml:space="preserve"> .61% Per Month</t>
  </si>
  <si>
    <t>Tax Recovery Factor:*</t>
  </si>
  <si>
    <t xml:space="preserve">     2020+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</si>
  <si>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</si>
  <si>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</si>
  <si>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</si>
  <si>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</si>
  <si>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</si>
  <si>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</si>
  <si>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</si>
  <si>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</si>
  <si>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</si>
  <si>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</si>
  <si>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</si>
  <si>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</si>
  <si>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</si>
  <si>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</si>
  <si>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</si>
  <si>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</si>
  <si>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</si>
  <si>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</si>
  <si>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</si>
  <si>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</si>
  <si>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Filed:  03/31/17</t>
  </si>
  <si>
    <t xml:space="preserve">This Filing Effective for Billing Month of September 2017  </t>
  </si>
  <si>
    <t>Superseding Filing Effective For the Billing Month of October 2011</t>
  </si>
  <si>
    <t>REFER TO SCHEDULE 1</t>
  </si>
  <si>
    <t>REFER TO SCHEDULE 2B OR 2C</t>
  </si>
  <si>
    <t>Superseding Filing Effective With the Billing Month of September 2018</t>
  </si>
  <si>
    <t>Filed 9-27-18</t>
  </si>
  <si>
    <t>This Filing Effective October 2018</t>
  </si>
  <si>
    <t xml:space="preserve">         NOVEMBER  2018 </t>
  </si>
  <si>
    <t>FILED 10-17-18</t>
  </si>
  <si>
    <t>This Filing Effective for the Billing Month of  November 2018</t>
  </si>
  <si>
    <t>Superseding Filing Effective With the Billing Month of  October 2018</t>
  </si>
  <si>
    <t xml:space="preserve">NOVEMBER  2018 </t>
  </si>
  <si>
    <t>Filed 10-30-18</t>
  </si>
  <si>
    <t>This Filing Effective  November 2018</t>
  </si>
  <si>
    <t xml:space="preserve">                        Superseding Filing Effective for the Billing Month of October 2018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</si>
</sst>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&quot;$&quot;#,##0.00000"/>
  </numFmts>
  <fonts count="5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24"/>
      <name val="Arial MT"/>
      <family val="0"/>
    </font>
    <font>
      <sz val="24"/>
      <name val="Arial"/>
      <family val="2"/>
    </font>
    <font>
      <b/>
      <sz val="24"/>
      <name val="Arial MT"/>
      <family val="0"/>
    </font>
    <font>
      <u val="single"/>
      <sz val="24"/>
      <name val="Arial MT"/>
      <family val="0"/>
    </font>
    <font>
      <b/>
      <sz val="24"/>
      <name val="Arial Black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2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36"/>
      <name val="Arial MT"/>
      <family val="0"/>
    </font>
    <font>
      <b/>
      <sz val="16"/>
      <name val="Arial MT"/>
      <family val="0"/>
    </font>
    <font>
      <sz val="16"/>
      <name val="Arial MT"/>
      <family val="0"/>
    </font>
    <font>
      <b/>
      <sz val="24"/>
      <name val="Arial"/>
      <family val="2"/>
    </font>
    <font>
      <b/>
      <u val="single"/>
      <sz val="16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/>
      <right/>
      <top/>
      <bottom style="thick"/>
    </border>
    <border>
      <left/>
      <right/>
      <top style="thick">
        <color indexed="8"/>
      </top>
      <bottom/>
    </border>
    <border>
      <left/>
      <right/>
      <top style="thick"/>
      <bottom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5" fillId="0" borderId="1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5" fillId="0" borderId="0" xfId="0" applyNumberFormat="1" applyFont="1" applyAlignment="1" applyProtection="1">
      <alignment/>
      <protection locked="0"/>
    </xf>
    <xf numFmtId="0" fontId="9" fillId="0" borderId="0" xfId="0" applyNumberFormat="1" applyFont="1" applyAlignment="1">
      <alignment/>
    </xf>
    <xf numFmtId="0" fontId="7" fillId="0" borderId="10" xfId="0" applyNumberFormat="1" applyFont="1" applyBorder="1" applyAlignment="1">
      <alignment horizontal="centerContinuous"/>
    </xf>
    <xf numFmtId="0" fontId="5" fillId="0" borderId="10" xfId="0" applyNumberFormat="1" applyFont="1" applyBorder="1" applyAlignment="1">
      <alignment horizontal="centerContinuous"/>
    </xf>
    <xf numFmtId="165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right"/>
    </xf>
    <xf numFmtId="0" fontId="6" fillId="0" borderId="0" xfId="0" applyNumberFormat="1" applyFont="1" applyAlignment="1" quotePrefix="1">
      <alignment/>
    </xf>
    <xf numFmtId="0" fontId="12" fillId="0" borderId="0" xfId="0" applyFont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/>
    </xf>
    <xf numFmtId="165" fontId="37" fillId="0" borderId="0" xfId="21" applyNumberFormat="1" applyFill="1" applyAlignment="1">
      <alignment/>
    </xf>
    <xf numFmtId="0" fontId="5" fillId="0" borderId="0" xfId="0" applyNumberFormat="1" applyFont="1" applyAlignment="1">
      <alignment vertical="top"/>
    </xf>
    <xf numFmtId="165" fontId="15" fillId="0" borderId="0" xfId="0" applyNumberFormat="1" applyFont="1" applyAlignment="1" quotePrefix="1">
      <alignment horizontal="center"/>
    </xf>
    <xf numFmtId="0" fontId="4" fillId="0" borderId="0" xfId="0" applyNumberFormat="1" applyFont="1" applyAlignment="1">
      <alignment horizontal="centerContinuous"/>
    </xf>
    <xf numFmtId="0" fontId="16" fillId="0" borderId="0" xfId="0" applyNumberFormat="1" applyFon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17" fillId="0" borderId="0" xfId="0" applyNumberFormat="1" applyFont="1" applyAlignment="1">
      <alignment/>
    </xf>
    <xf numFmtId="0" fontId="4" fillId="0" borderId="0" xfId="0" applyFont="1" applyAlignment="1">
      <alignment/>
    </xf>
    <xf numFmtId="17" fontId="7" fillId="0" borderId="0" xfId="0" applyNumberFormat="1" applyFont="1" applyBorder="1" applyAlignment="1" quotePrefix="1">
      <alignment horizontal="centerContinuous"/>
    </xf>
    <xf numFmtId="0" fontId="4" fillId="0" borderId="11" xfId="0" applyNumberFormat="1" applyFont="1" applyBorder="1" applyAlignment="1" applyProtection="1">
      <alignment/>
      <protection locked="0"/>
    </xf>
    <xf numFmtId="0" fontId="4" fillId="0" borderId="0" xfId="0" applyNumberFormat="1" applyFont="1" applyAlignment="1" quotePrefix="1">
      <alignment horizontal="centerContinuous"/>
    </xf>
    <xf numFmtId="0" fontId="4" fillId="0" borderId="0" xfId="0" applyNumberFormat="1" applyFont="1" applyAlignment="1" applyProtection="1">
      <alignment/>
      <protection locked="0"/>
    </xf>
    <xf numFmtId="0" fontId="4" fillId="0" borderId="12" xfId="0" applyNumberFormat="1" applyFont="1" applyBorder="1" applyAlignment="1" applyProtection="1">
      <alignment/>
      <protection locked="0"/>
    </xf>
    <xf numFmtId="0" fontId="17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17" fillId="0" borderId="0" xfId="0" applyNumberFormat="1" applyFont="1" applyBorder="1" applyAlignment="1" applyProtection="1">
      <alignment/>
      <protection locked="0"/>
    </xf>
    <xf numFmtId="0" fontId="17" fillId="0" borderId="11" xfId="0" applyNumberFormat="1" applyFont="1" applyBorder="1" applyAlignment="1" applyProtection="1">
      <alignment/>
      <protection locked="0"/>
    </xf>
    <xf numFmtId="0" fontId="4" fillId="0" borderId="11" xfId="0" applyFont="1" applyBorder="1" applyAlignment="1">
      <alignment/>
    </xf>
    <xf numFmtId="171" fontId="4" fillId="0" borderId="11" xfId="0" applyNumberFormat="1" applyFont="1" applyBorder="1" applyAlignment="1" applyProtection="1">
      <alignment/>
      <protection locked="0"/>
    </xf>
    <xf numFmtId="171" fontId="4" fillId="0" borderId="0" xfId="0" applyNumberFormat="1" applyFont="1" applyAlignment="1">
      <alignment/>
    </xf>
    <xf numFmtId="170" fontId="4" fillId="0" borderId="0" xfId="0" applyNumberFormat="1" applyFont="1" applyAlignment="1" applyProtection="1">
      <alignment/>
      <protection locked="0"/>
    </xf>
    <xf numFmtId="10" fontId="4" fillId="0" borderId="0" xfId="0" applyNumberFormat="1" applyFont="1" applyAlignment="1">
      <alignment/>
    </xf>
    <xf numFmtId="171" fontId="4" fillId="0" borderId="0" xfId="0" applyNumberFormat="1" applyFont="1" applyAlignment="1" applyProtection="1">
      <alignment/>
      <protection locked="0"/>
    </xf>
    <xf numFmtId="170" fontId="4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0" fontId="6" fillId="0" borderId="0" xfId="0" applyFont="1" applyAlignment="1">
      <alignment/>
    </xf>
    <xf numFmtId="171" fontId="17" fillId="0" borderId="0" xfId="0" applyNumberFormat="1" applyFont="1" applyAlignment="1" applyProtection="1">
      <alignment/>
      <protection locked="0"/>
    </xf>
    <xf numFmtId="171" fontId="6" fillId="0" borderId="0" xfId="0" applyNumberFormat="1" applyFont="1" applyAlignment="1">
      <alignment/>
    </xf>
    <xf numFmtId="171" fontId="5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 quotePrefix="1">
      <alignment/>
      <protection locked="0"/>
    </xf>
    <xf numFmtId="0" fontId="18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17" fontId="16" fillId="0" borderId="0" xfId="0" applyNumberFormat="1" applyFont="1" applyBorder="1" applyAlignment="1">
      <alignment horizontal="centerContinuous"/>
    </xf>
    <xf numFmtId="0" fontId="17" fillId="0" borderId="13" xfId="0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19" fillId="0" borderId="0" xfId="0" applyNumberFormat="1" applyFont="1" applyAlignment="1">
      <alignment horizontal="centerContinuous"/>
    </xf>
    <xf numFmtId="10" fontId="5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 horizontal="right"/>
      <protection locked="0"/>
    </xf>
    <xf numFmtId="0" fontId="18" fillId="0" borderId="0" xfId="0" applyFon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6"/>
  <sheetViews>
    <sheetView tabSelected="1" zoomScale="60" zoomScaleNormal="60" workbookViewId="0" topLeftCell="E367">
      <selection activeCell="L375" sqref="L375"/>
    </sheetView>
  </sheetViews>
  <sheetFormatPr defaultColWidth="9.6640625" defaultRowHeight="15"/>
  <cols>
    <col min="1" max="1" width="49.21484375" style="1" customWidth="1"/>
    <col min="2" max="2" width="19.6640625" style="1" customWidth="1"/>
    <col min="3" max="3" width="16.6640625" style="1" customWidth="1"/>
    <col min="4" max="4" width="36.4453125" style="1" customWidth="1"/>
    <col min="5" max="5" width="18.3359375" style="1" customWidth="1"/>
    <col min="6" max="6" width="22.6640625" style="1" customWidth="1"/>
    <col min="7" max="7" width="9.6640625" style="1" customWidth="1"/>
    <col min="8" max="8" width="23.88671875" style="1" customWidth="1"/>
    <col min="9" max="9" width="15.21484375" style="1" customWidth="1"/>
    <col min="10" max="10" width="21.6640625" style="1" customWidth="1"/>
    <col min="11" max="11" width="9.6640625" style="1" customWidth="1"/>
    <col min="12" max="12" width="19.6640625" style="1" customWidth="1"/>
    <col min="13" max="13" width="25.6640625" style="1" customWidth="1"/>
    <col min="14" max="14" width="9.6640625" style="1" customWidth="1"/>
    <col min="15" max="15" width="17.88671875" style="1" customWidth="1"/>
    <col min="16" max="16384" width="9.6640625" style="1" customWidth="1"/>
  </cols>
  <sheetData>
    <row r="1" spans="1:15" ht="30">
      <c r="A1" s="5" t="s">
        <v>2</v>
      </c>
      <c r="B1" s="5"/>
      <c r="C1" s="5"/>
      <c r="D1" s="5"/>
      <c r="E1" s="5"/>
      <c r="F1" s="5"/>
      <c r="G1" s="5"/>
      <c r="H1" s="5"/>
      <c r="I1" s="5"/>
      <c r="J1" s="4"/>
      <c r="K1" s="4"/>
      <c r="L1" s="4"/>
      <c r="M1" s="4"/>
      <c r="N1" s="4"/>
      <c r="O1" s="4"/>
    </row>
    <row r="2" spans="1:15" ht="30">
      <c r="A2" s="5" t="s">
        <v>3</v>
      </c>
      <c r="B2" s="5"/>
      <c r="C2" s="5"/>
      <c r="D2" s="5"/>
      <c r="E2" s="5"/>
      <c r="F2" s="5"/>
      <c r="G2" s="5"/>
      <c r="H2" s="5"/>
      <c r="I2" s="5"/>
      <c r="J2" s="4"/>
      <c r="K2" s="4"/>
      <c r="L2" s="4"/>
      <c r="M2" s="4"/>
      <c r="N2" s="4"/>
      <c r="O2" s="4"/>
    </row>
    <row r="3" spans="1:15" ht="30.75" thickBot="1">
      <c r="A3" s="5" t="s">
        <v>141</v>
      </c>
      <c r="B3" s="5"/>
      <c r="C3" s="5"/>
      <c r="D3" s="5"/>
      <c r="E3" s="5"/>
      <c r="F3" s="5"/>
      <c r="G3" s="5"/>
      <c r="H3" s="5"/>
      <c r="I3" s="5"/>
      <c r="J3" s="4"/>
      <c r="K3" s="4"/>
      <c r="L3" s="4"/>
      <c r="M3" s="4"/>
      <c r="N3" s="4"/>
      <c r="O3" s="4" t="s">
        <v>0</v>
      </c>
    </row>
    <row r="4" spans="1:15" ht="30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30">
      <c r="A5" s="8"/>
      <c r="B5" s="9" t="s">
        <v>31</v>
      </c>
      <c r="C5" s="2"/>
      <c r="D5" s="9" t="s">
        <v>33</v>
      </c>
      <c r="E5" s="2"/>
      <c r="F5" s="2"/>
      <c r="G5" s="2"/>
      <c r="H5" s="2"/>
      <c r="I5" s="2"/>
      <c r="J5" s="2"/>
      <c r="K5" s="2"/>
      <c r="L5" s="9" t="s">
        <v>40</v>
      </c>
      <c r="M5" s="9" t="s">
        <v>46</v>
      </c>
      <c r="N5" s="2"/>
      <c r="O5" s="2"/>
    </row>
    <row r="6" spans="1:15" ht="30">
      <c r="A6" s="2"/>
      <c r="B6" s="9" t="s">
        <v>32</v>
      </c>
      <c r="C6" s="2"/>
      <c r="D6" s="9" t="s">
        <v>34</v>
      </c>
      <c r="E6" s="2"/>
      <c r="F6" s="9" t="s">
        <v>35</v>
      </c>
      <c r="G6" s="2"/>
      <c r="H6" s="9" t="s">
        <v>39</v>
      </c>
      <c r="I6" s="2"/>
      <c r="J6" s="9"/>
      <c r="K6" s="2"/>
      <c r="L6" s="9" t="s">
        <v>45</v>
      </c>
      <c r="M6" s="9" t="s">
        <v>47</v>
      </c>
      <c r="N6" s="2"/>
      <c r="O6" s="2"/>
    </row>
    <row r="7" spans="1:15" ht="30">
      <c r="A7" s="2"/>
      <c r="B7" s="2"/>
      <c r="C7" s="2"/>
      <c r="D7" s="2"/>
      <c r="E7" s="10"/>
      <c r="F7" s="10"/>
      <c r="G7" s="2"/>
      <c r="H7" s="2"/>
      <c r="I7" s="2"/>
      <c r="J7" s="11"/>
      <c r="K7" s="2"/>
      <c r="L7" s="2"/>
      <c r="M7" s="10"/>
      <c r="N7" s="2"/>
      <c r="O7" s="2"/>
    </row>
    <row r="8" spans="1:15" ht="30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30">
      <c r="A9" s="8" t="s">
        <v>4</v>
      </c>
      <c r="B9" s="2"/>
      <c r="C9" s="2"/>
      <c r="D9" s="2"/>
      <c r="E9" s="12"/>
      <c r="F9" s="11"/>
      <c r="G9" s="11"/>
      <c r="H9" s="2"/>
      <c r="I9" s="2"/>
      <c r="J9" s="12"/>
      <c r="K9" s="2"/>
      <c r="L9" s="2"/>
      <c r="M9" s="11"/>
      <c r="N9" s="2"/>
      <c r="O9" s="2"/>
    </row>
    <row r="10" spans="1:15" ht="30">
      <c r="A10" s="2"/>
      <c r="B10" s="2"/>
      <c r="C10" s="2"/>
      <c r="D10" s="2"/>
      <c r="E10" s="2"/>
      <c r="F10" s="11"/>
      <c r="G10" s="11"/>
      <c r="H10" s="2"/>
      <c r="I10" s="2"/>
      <c r="J10" s="2"/>
      <c r="K10" s="2"/>
      <c r="L10" s="2"/>
      <c r="M10" s="11"/>
      <c r="N10" s="2"/>
      <c r="O10" s="11"/>
    </row>
    <row r="11" spans="1:15" ht="30">
      <c r="A11" s="2" t="s">
        <v>5</v>
      </c>
      <c r="B11" s="10">
        <v>11</v>
      </c>
      <c r="C11" s="2"/>
      <c r="D11" s="2"/>
      <c r="E11" s="2"/>
      <c r="F11" s="11"/>
      <c r="G11" s="11"/>
      <c r="H11" s="2"/>
      <c r="I11" s="2"/>
      <c r="J11" s="12"/>
      <c r="K11" s="2"/>
      <c r="L11" s="9" t="s">
        <v>36</v>
      </c>
      <c r="M11" s="10">
        <f>SUM(B11:L11)</f>
        <v>11</v>
      </c>
      <c r="N11" s="2"/>
      <c r="O11" s="2" t="s">
        <v>49</v>
      </c>
    </row>
    <row r="12" spans="1:15" ht="30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1"/>
    </row>
    <row r="13" spans="1:15" ht="30">
      <c r="A13" s="2" t="s">
        <v>6</v>
      </c>
      <c r="B13" s="2"/>
      <c r="C13" s="2"/>
      <c r="D13" s="2"/>
      <c r="E13" s="11"/>
      <c r="F13" s="11"/>
      <c r="G13" s="2"/>
      <c r="H13" s="2"/>
      <c r="I13" s="2"/>
      <c r="J13" s="11"/>
      <c r="K13" s="2"/>
      <c r="L13" s="2"/>
      <c r="M13" s="11"/>
      <c r="N13" s="2"/>
      <c r="O13" s="2"/>
    </row>
    <row r="14" spans="1:15" ht="30">
      <c r="A14" s="2" t="s">
        <v>65</v>
      </c>
      <c r="B14" s="11">
        <v>0.52332</v>
      </c>
      <c r="C14" s="11"/>
      <c r="D14" s="11">
        <v>0.48251</v>
      </c>
      <c r="E14" s="11"/>
      <c r="F14" s="24">
        <v>-0.01379</v>
      </c>
      <c r="G14" s="11"/>
      <c r="H14" s="11">
        <v>0</v>
      </c>
      <c r="I14" s="11"/>
      <c r="J14" s="11"/>
      <c r="K14" s="11"/>
      <c r="L14" s="11">
        <f>SUM(D14:J14)</f>
        <v>0.46871999999999997</v>
      </c>
      <c r="M14" s="11">
        <f>B14+L14</f>
        <v>0.99204</v>
      </c>
      <c r="N14" s="2"/>
      <c r="O14" s="11" t="s">
        <v>50</v>
      </c>
    </row>
    <row r="15" spans="1:15" ht="30">
      <c r="A15" s="2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"/>
      <c r="O15" s="2"/>
    </row>
    <row r="16" spans="1:15" ht="30">
      <c r="A16" s="2" t="s">
        <v>74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2"/>
      <c r="O16" s="2"/>
    </row>
    <row r="17" spans="1:15" ht="30">
      <c r="A17" s="2" t="s">
        <v>75</v>
      </c>
      <c r="B17" s="11"/>
      <c r="C17" s="11"/>
      <c r="D17" s="25"/>
      <c r="E17" s="11"/>
      <c r="F17" s="11"/>
      <c r="G17" s="11"/>
      <c r="H17" s="11"/>
      <c r="I17" s="11"/>
      <c r="J17" s="11"/>
      <c r="K17" s="11"/>
      <c r="L17" s="11"/>
      <c r="M17" s="11">
        <v>-0.01491</v>
      </c>
      <c r="N17" s="2"/>
      <c r="O17" s="11" t="s">
        <v>50</v>
      </c>
    </row>
    <row r="18" spans="1:15" ht="30">
      <c r="A18" s="2" t="s">
        <v>76</v>
      </c>
      <c r="B18" s="11"/>
      <c r="C18" s="11"/>
      <c r="D18" s="25"/>
      <c r="E18" s="11"/>
      <c r="F18" s="11"/>
      <c r="G18" s="11"/>
      <c r="H18" s="11"/>
      <c r="I18" s="11"/>
      <c r="J18" s="11"/>
      <c r="K18" s="11"/>
      <c r="L18" s="11"/>
      <c r="M18" s="10">
        <v>1.46</v>
      </c>
      <c r="N18" s="2"/>
      <c r="O18" s="2" t="s">
        <v>49</v>
      </c>
    </row>
    <row r="19" spans="1:15" ht="44.25">
      <c r="A19" s="26" t="s">
        <v>77</v>
      </c>
      <c r="B19" s="11"/>
      <c r="C19" s="11"/>
      <c r="D19" s="25"/>
      <c r="E19" s="11"/>
      <c r="F19" s="11"/>
      <c r="G19" s="11"/>
      <c r="H19" s="11"/>
      <c r="I19" s="11"/>
      <c r="J19" s="11"/>
      <c r="K19" s="11"/>
      <c r="L19" s="11"/>
      <c r="M19" s="27" t="s">
        <v>78</v>
      </c>
      <c r="N19" s="2"/>
      <c r="O19" s="11" t="s">
        <v>50</v>
      </c>
    </row>
    <row r="20" spans="1:15" ht="30">
      <c r="A20" s="2"/>
      <c r="B20" s="11"/>
      <c r="C20" s="11"/>
      <c r="D20" s="25"/>
      <c r="E20" s="11"/>
      <c r="F20" s="11"/>
      <c r="G20" s="11"/>
      <c r="H20" s="11"/>
      <c r="I20" s="11"/>
      <c r="J20" s="11"/>
      <c r="K20" s="11"/>
      <c r="L20" s="11"/>
      <c r="M20" s="11"/>
      <c r="N20" s="2"/>
      <c r="O20" s="2"/>
    </row>
    <row r="21" spans="1:15" ht="30">
      <c r="A21" s="8" t="s">
        <v>67</v>
      </c>
      <c r="B21" s="11"/>
      <c r="C21" s="11"/>
      <c r="D21" s="25"/>
      <c r="E21" s="11"/>
      <c r="F21" s="11"/>
      <c r="G21" s="11"/>
      <c r="H21" s="11"/>
      <c r="I21" s="11"/>
      <c r="J21" s="11"/>
      <c r="K21" s="11"/>
      <c r="L21" s="11"/>
      <c r="M21" s="11"/>
      <c r="N21" s="2"/>
      <c r="O21" s="2"/>
    </row>
    <row r="22" spans="1:15" ht="30">
      <c r="A22" s="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2"/>
      <c r="O22" s="2"/>
    </row>
    <row r="23" spans="1:15" ht="30">
      <c r="A23" s="2" t="s">
        <v>5</v>
      </c>
      <c r="B23" s="10">
        <v>3.6</v>
      </c>
      <c r="C23" s="11"/>
      <c r="D23" s="11"/>
      <c r="E23" s="11"/>
      <c r="F23" s="11"/>
      <c r="G23" s="11"/>
      <c r="H23" s="11"/>
      <c r="I23" s="11"/>
      <c r="J23" s="11"/>
      <c r="K23" s="11"/>
      <c r="L23" s="9" t="s">
        <v>36</v>
      </c>
      <c r="M23" s="10">
        <f>+B23</f>
        <v>3.6</v>
      </c>
      <c r="N23" s="2"/>
      <c r="O23" s="2" t="s">
        <v>68</v>
      </c>
    </row>
    <row r="24" spans="1:15" ht="30">
      <c r="A24" s="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2"/>
      <c r="M24" s="11"/>
      <c r="N24" s="2"/>
      <c r="O24" s="2"/>
    </row>
    <row r="25" spans="1:15" ht="30">
      <c r="A25" s="2" t="s">
        <v>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2"/>
      <c r="M25" s="11"/>
      <c r="N25" s="2"/>
      <c r="O25" s="2"/>
    </row>
    <row r="26" spans="1:15" ht="30">
      <c r="A26" s="2" t="s">
        <v>65</v>
      </c>
      <c r="B26" s="11">
        <f>+B14</f>
        <v>0.52332</v>
      </c>
      <c r="C26" s="11"/>
      <c r="D26" s="11">
        <f>+D14</f>
        <v>0.48251</v>
      </c>
      <c r="E26" s="11"/>
      <c r="F26" s="24">
        <f>+F14</f>
        <v>-0.01379</v>
      </c>
      <c r="G26" s="11"/>
      <c r="H26" s="11">
        <f>+H14</f>
        <v>0</v>
      </c>
      <c r="I26" s="11"/>
      <c r="J26" s="11"/>
      <c r="K26" s="11"/>
      <c r="L26" s="11">
        <f>SUM(D26:J26)</f>
        <v>0.46871999999999997</v>
      </c>
      <c r="M26" s="11">
        <f>B26+L26</f>
        <v>0.99204</v>
      </c>
      <c r="N26" s="2"/>
      <c r="O26" s="11" t="s">
        <v>50</v>
      </c>
    </row>
    <row r="27" spans="1:15" ht="30">
      <c r="A27" s="2" t="s">
        <v>74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2"/>
      <c r="O27" s="2"/>
    </row>
    <row r="28" spans="1:15" ht="30">
      <c r="A28" s="2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0">
        <v>1.46</v>
      </c>
      <c r="N28" s="2"/>
      <c r="O28" s="2" t="s">
        <v>49</v>
      </c>
    </row>
    <row r="29" spans="1:15" ht="35.25" customHeight="1">
      <c r="A29" s="26" t="s">
        <v>77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27" t="s">
        <v>78</v>
      </c>
      <c r="N29" s="11"/>
      <c r="O29" s="11" t="s">
        <v>50</v>
      </c>
    </row>
    <row r="30" spans="1:15" ht="30">
      <c r="A30" s="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2"/>
      <c r="O30" s="2"/>
    </row>
    <row r="31" spans="1:15" ht="30">
      <c r="A31" s="8" t="s">
        <v>58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30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30">
      <c r="A33" s="2" t="s">
        <v>5</v>
      </c>
      <c r="B33" s="10">
        <v>17</v>
      </c>
      <c r="C33" s="2"/>
      <c r="D33" s="2"/>
      <c r="E33" s="10"/>
      <c r="F33" s="10"/>
      <c r="G33" s="2"/>
      <c r="H33" s="2"/>
      <c r="I33" s="2"/>
      <c r="J33" s="11"/>
      <c r="K33" s="2"/>
      <c r="L33" s="9" t="s">
        <v>36</v>
      </c>
      <c r="M33" s="10">
        <f>SUM(B33:L33)</f>
        <v>17</v>
      </c>
      <c r="N33" s="2"/>
      <c r="O33" s="2" t="s">
        <v>49</v>
      </c>
    </row>
    <row r="34" spans="1:15" ht="30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1"/>
    </row>
    <row r="35" spans="1:15" ht="30">
      <c r="A35" s="2" t="s">
        <v>6</v>
      </c>
      <c r="B35" s="2"/>
      <c r="C35" s="2"/>
      <c r="D35" s="2"/>
      <c r="E35" s="11"/>
      <c r="F35" s="11"/>
      <c r="G35" s="11"/>
      <c r="H35" s="2"/>
      <c r="I35" s="2"/>
      <c r="J35" s="11"/>
      <c r="K35" s="2"/>
      <c r="L35" s="2"/>
      <c r="M35" s="11"/>
      <c r="N35" s="2"/>
      <c r="O35" s="2"/>
    </row>
    <row r="36" spans="1:15" ht="30">
      <c r="A36" s="2" t="s">
        <v>65</v>
      </c>
      <c r="B36" s="11">
        <v>0.1478</v>
      </c>
      <c r="C36" s="11"/>
      <c r="D36" s="11">
        <v>0.27787</v>
      </c>
      <c r="E36" s="11"/>
      <c r="F36" s="24">
        <v>0.00034</v>
      </c>
      <c r="G36" s="11"/>
      <c r="H36" s="11">
        <v>0</v>
      </c>
      <c r="I36" s="11"/>
      <c r="J36" s="11"/>
      <c r="K36" s="11"/>
      <c r="L36" s="11">
        <f>SUM(D36:J36)</f>
        <v>0.27821</v>
      </c>
      <c r="M36" s="11">
        <f>B36+L36</f>
        <v>0.42601</v>
      </c>
      <c r="N36" s="11"/>
      <c r="O36" s="11" t="s">
        <v>50</v>
      </c>
    </row>
    <row r="37" spans="1:15" ht="30">
      <c r="A37" s="2" t="s">
        <v>79</v>
      </c>
      <c r="B37" s="2"/>
      <c r="C37" s="2"/>
      <c r="D37" s="2"/>
      <c r="E37" s="11"/>
      <c r="F37" s="11"/>
      <c r="G37" s="11"/>
      <c r="H37" s="2"/>
      <c r="I37" s="2"/>
      <c r="J37" s="11"/>
      <c r="K37" s="2"/>
      <c r="L37" s="2"/>
      <c r="M37" s="11"/>
      <c r="N37" s="2"/>
      <c r="O37" s="2"/>
    </row>
    <row r="38" spans="1:15" ht="30">
      <c r="A38" s="2" t="s">
        <v>76</v>
      </c>
      <c r="B38" s="2"/>
      <c r="C38" s="2"/>
      <c r="D38" s="2"/>
      <c r="E38" s="11"/>
      <c r="F38" s="11"/>
      <c r="G38" s="11"/>
      <c r="H38" s="2"/>
      <c r="I38" s="2"/>
      <c r="J38" s="11"/>
      <c r="K38" s="2"/>
      <c r="L38" s="2"/>
      <c r="M38" s="10">
        <v>0.57</v>
      </c>
      <c r="N38" s="2"/>
      <c r="O38" s="2" t="s">
        <v>49</v>
      </c>
    </row>
    <row r="39" spans="1:15" ht="30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30">
      <c r="A40" s="8" t="s">
        <v>59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30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30">
      <c r="A42" s="2" t="s">
        <v>5</v>
      </c>
      <c r="B42" s="10">
        <v>18</v>
      </c>
      <c r="C42" s="2"/>
      <c r="D42" s="2"/>
      <c r="E42" s="10"/>
      <c r="F42" s="10"/>
      <c r="G42" s="2"/>
      <c r="H42" s="2"/>
      <c r="I42" s="2"/>
      <c r="J42" s="11"/>
      <c r="K42" s="2"/>
      <c r="L42" s="9" t="s">
        <v>36</v>
      </c>
      <c r="M42" s="10">
        <f>SUM(B42:L42)</f>
        <v>18</v>
      </c>
      <c r="N42" s="2"/>
      <c r="O42" s="2" t="s">
        <v>49</v>
      </c>
    </row>
    <row r="43" spans="1:15" ht="30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1"/>
    </row>
    <row r="44" spans="1:15" ht="30">
      <c r="A44" s="2" t="s">
        <v>6</v>
      </c>
      <c r="B44" s="2"/>
      <c r="C44" s="2"/>
      <c r="D44" s="2"/>
      <c r="E44" s="11"/>
      <c r="F44" s="11"/>
      <c r="G44" s="11"/>
      <c r="H44" s="2"/>
      <c r="I44" s="2"/>
      <c r="J44" s="11"/>
      <c r="K44" s="2"/>
      <c r="L44" s="2"/>
      <c r="M44" s="11"/>
      <c r="N44" s="2"/>
      <c r="O44" s="2"/>
    </row>
    <row r="45" spans="1:15" ht="30">
      <c r="A45" s="2" t="s">
        <v>17</v>
      </c>
      <c r="B45" s="11">
        <v>0.3328</v>
      </c>
      <c r="C45" s="11"/>
      <c r="D45" s="11">
        <v>0.42733</v>
      </c>
      <c r="E45" s="11"/>
      <c r="F45" s="24">
        <v>-0.01157</v>
      </c>
      <c r="G45" s="11"/>
      <c r="H45" s="11">
        <f>H14</f>
        <v>0</v>
      </c>
      <c r="I45" s="11"/>
      <c r="J45" s="11"/>
      <c r="K45" s="11"/>
      <c r="L45" s="11">
        <f>SUM(D45:J45)</f>
        <v>0.41575999999999996</v>
      </c>
      <c r="M45" s="11">
        <f>B45+L45</f>
        <v>0.7485599999999999</v>
      </c>
      <c r="N45" s="11"/>
      <c r="O45" s="11" t="s">
        <v>50</v>
      </c>
    </row>
    <row r="46" spans="1:15" ht="30">
      <c r="A46" s="2" t="s">
        <v>54</v>
      </c>
      <c r="B46" s="11">
        <v>0.28</v>
      </c>
      <c r="C46" s="11"/>
      <c r="D46" s="11">
        <f>+D45</f>
        <v>0.42733</v>
      </c>
      <c r="E46" s="11"/>
      <c r="F46" s="24">
        <f>+F45</f>
        <v>-0.01157</v>
      </c>
      <c r="G46" s="11"/>
      <c r="H46" s="11">
        <f>+H45</f>
        <v>0</v>
      </c>
      <c r="I46" s="11"/>
      <c r="J46" s="11"/>
      <c r="K46" s="11"/>
      <c r="L46" s="11">
        <f>SUM(D46:J46)</f>
        <v>0.41575999999999996</v>
      </c>
      <c r="M46" s="11">
        <f>B46+L46</f>
        <v>0.6957599999999999</v>
      </c>
      <c r="N46" s="11"/>
      <c r="O46" s="11" t="s">
        <v>50</v>
      </c>
    </row>
    <row r="47" spans="1:15" ht="30">
      <c r="A47" s="2" t="s">
        <v>74</v>
      </c>
      <c r="B47" s="2"/>
      <c r="C47" s="2"/>
      <c r="D47" s="2"/>
      <c r="E47" s="11"/>
      <c r="F47" s="11"/>
      <c r="G47" s="11"/>
      <c r="H47" s="2"/>
      <c r="I47" s="2"/>
      <c r="J47" s="11"/>
      <c r="K47" s="2"/>
      <c r="L47" s="2"/>
      <c r="M47" s="11"/>
      <c r="N47" s="2"/>
      <c r="O47" s="2"/>
    </row>
    <row r="48" spans="1:15" ht="30">
      <c r="A48" s="2" t="s">
        <v>76</v>
      </c>
      <c r="B48" s="2"/>
      <c r="C48" s="2"/>
      <c r="D48" s="2"/>
      <c r="E48" s="11"/>
      <c r="F48" s="11"/>
      <c r="G48" s="11"/>
      <c r="H48" s="2"/>
      <c r="I48" s="2"/>
      <c r="J48" s="11"/>
      <c r="K48" s="2"/>
      <c r="L48" s="2"/>
      <c r="M48" s="10">
        <v>1.54</v>
      </c>
      <c r="N48" s="2"/>
      <c r="O48" s="2" t="s">
        <v>49</v>
      </c>
    </row>
    <row r="49" spans="1:15" ht="30">
      <c r="A49" s="2" t="s">
        <v>77</v>
      </c>
      <c r="B49" s="2"/>
      <c r="C49" s="2"/>
      <c r="D49" s="2"/>
      <c r="E49" s="11"/>
      <c r="F49" s="11"/>
      <c r="G49" s="11"/>
      <c r="H49" s="2"/>
      <c r="I49" s="2"/>
      <c r="J49" s="11"/>
      <c r="K49" s="2"/>
      <c r="L49" s="2"/>
      <c r="M49" s="11" t="s">
        <v>80</v>
      </c>
      <c r="N49" s="2"/>
      <c r="O49" s="2"/>
    </row>
    <row r="50" spans="1:15" ht="44.25">
      <c r="A50" s="26"/>
      <c r="B50" s="2"/>
      <c r="C50" s="2"/>
      <c r="D50" s="2"/>
      <c r="E50" s="11"/>
      <c r="F50" s="11"/>
      <c r="G50" s="11"/>
      <c r="H50" s="2"/>
      <c r="I50" s="2"/>
      <c r="J50" s="11"/>
      <c r="K50" s="2"/>
      <c r="L50" s="2"/>
      <c r="M50" s="27"/>
      <c r="N50" s="2"/>
      <c r="O50" s="2"/>
    </row>
    <row r="51" spans="1:15" ht="30">
      <c r="A51" s="8" t="s">
        <v>60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30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30">
      <c r="A53" s="2" t="s">
        <v>5</v>
      </c>
      <c r="B53" s="10">
        <v>35</v>
      </c>
      <c r="C53" s="2"/>
      <c r="D53" s="2"/>
      <c r="E53" s="10"/>
      <c r="F53" s="10"/>
      <c r="G53" s="2"/>
      <c r="H53" s="2"/>
      <c r="I53" s="2"/>
      <c r="J53" s="11"/>
      <c r="K53" s="2"/>
      <c r="L53" s="9" t="s">
        <v>36</v>
      </c>
      <c r="M53" s="10">
        <f>SUM(B53:L53)</f>
        <v>35</v>
      </c>
      <c r="N53" s="2"/>
      <c r="O53" s="2" t="s">
        <v>49</v>
      </c>
    </row>
    <row r="54" spans="1:15" ht="30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1"/>
    </row>
    <row r="55" spans="1:15" ht="30">
      <c r="A55" s="2" t="s">
        <v>6</v>
      </c>
      <c r="B55" s="2"/>
      <c r="C55" s="2"/>
      <c r="D55" s="2"/>
      <c r="E55" s="11"/>
      <c r="F55" s="11"/>
      <c r="G55" s="11"/>
      <c r="H55" s="2"/>
      <c r="I55" s="2"/>
      <c r="J55" s="11"/>
      <c r="K55" s="2"/>
      <c r="L55" s="2"/>
      <c r="M55" s="11"/>
      <c r="N55" s="2"/>
      <c r="O55" s="2"/>
    </row>
    <row r="56" spans="1:15" ht="30">
      <c r="A56" s="2" t="s">
        <v>17</v>
      </c>
      <c r="B56" s="11">
        <v>0.34697</v>
      </c>
      <c r="C56" s="11"/>
      <c r="D56" s="11">
        <v>0.36281</v>
      </c>
      <c r="E56" s="11"/>
      <c r="F56" s="24">
        <v>0.00634</v>
      </c>
      <c r="G56" s="11"/>
      <c r="H56" s="11">
        <f>H38</f>
        <v>0</v>
      </c>
      <c r="I56" s="11"/>
      <c r="J56" s="11"/>
      <c r="K56" s="11"/>
      <c r="L56" s="11">
        <f>SUM(D56:J56)</f>
        <v>0.36915000000000003</v>
      </c>
      <c r="M56" s="11">
        <f>B56+L56</f>
        <v>0.7161200000000001</v>
      </c>
      <c r="N56" s="11"/>
      <c r="O56" s="11" t="s">
        <v>50</v>
      </c>
    </row>
    <row r="57" spans="1:15" ht="30">
      <c r="A57" s="2" t="s">
        <v>7</v>
      </c>
      <c r="B57" s="11">
        <v>0.25</v>
      </c>
      <c r="C57" s="11"/>
      <c r="D57" s="11">
        <f>D56</f>
        <v>0.36281</v>
      </c>
      <c r="E57" s="11"/>
      <c r="F57" s="24">
        <f>F56</f>
        <v>0.00634</v>
      </c>
      <c r="G57" s="11"/>
      <c r="H57" s="11">
        <f>$H$14</f>
        <v>0</v>
      </c>
      <c r="I57" s="11"/>
      <c r="J57" s="11"/>
      <c r="K57" s="11"/>
      <c r="L57" s="11">
        <f>SUM(D57:J57)</f>
        <v>0.36915000000000003</v>
      </c>
      <c r="M57" s="11">
        <f>B57+L57</f>
        <v>0.6191500000000001</v>
      </c>
      <c r="N57" s="11"/>
      <c r="O57" s="11" t="s">
        <v>50</v>
      </c>
    </row>
    <row r="58" spans="1:15" ht="30">
      <c r="A58" s="2" t="s">
        <v>69</v>
      </c>
      <c r="B58" s="11">
        <v>0.2</v>
      </c>
      <c r="C58" s="11"/>
      <c r="D58" s="11">
        <f>D57</f>
        <v>0.36281</v>
      </c>
      <c r="E58" s="11"/>
      <c r="F58" s="24">
        <f>F57</f>
        <v>0.00634</v>
      </c>
      <c r="G58" s="11"/>
      <c r="H58" s="11">
        <f>$H$14</f>
        <v>0</v>
      </c>
      <c r="I58" s="11"/>
      <c r="J58" s="11"/>
      <c r="K58" s="11"/>
      <c r="L58" s="11">
        <f>SUM(D58:J58)</f>
        <v>0.36915000000000003</v>
      </c>
      <c r="M58" s="11">
        <f>B58+L58</f>
        <v>0.56915</v>
      </c>
      <c r="N58" s="11"/>
      <c r="O58" s="11" t="s">
        <v>50</v>
      </c>
    </row>
    <row r="59" spans="1:15" ht="30">
      <c r="A59" s="2" t="s">
        <v>74</v>
      </c>
      <c r="B59" s="2"/>
      <c r="C59" s="2"/>
      <c r="D59" s="2"/>
      <c r="E59" s="11"/>
      <c r="F59" s="11"/>
      <c r="G59" s="11"/>
      <c r="H59" s="2"/>
      <c r="I59" s="2"/>
      <c r="J59" s="11"/>
      <c r="K59" s="2"/>
      <c r="L59" s="2"/>
      <c r="M59" s="11"/>
      <c r="N59" s="2"/>
      <c r="O59" s="2"/>
    </row>
    <row r="60" spans="1:15" ht="30">
      <c r="A60" s="2" t="s">
        <v>76</v>
      </c>
      <c r="B60" s="2"/>
      <c r="C60" s="2"/>
      <c r="D60" s="2"/>
      <c r="E60" s="11"/>
      <c r="F60" s="11"/>
      <c r="G60" s="11"/>
      <c r="H60" s="2"/>
      <c r="I60" s="2"/>
      <c r="J60" s="11"/>
      <c r="K60" s="2"/>
      <c r="L60" s="2"/>
      <c r="M60" s="10">
        <v>9.53</v>
      </c>
      <c r="N60" s="2"/>
      <c r="O60" s="2" t="s">
        <v>49</v>
      </c>
    </row>
    <row r="61" spans="1:15" ht="30">
      <c r="A61" s="2" t="s">
        <v>77</v>
      </c>
      <c r="B61" s="2"/>
      <c r="C61" s="2"/>
      <c r="D61" s="2"/>
      <c r="E61" s="11"/>
      <c r="F61" s="11"/>
      <c r="G61" s="11"/>
      <c r="H61" s="2"/>
      <c r="I61" s="2"/>
      <c r="J61" s="11"/>
      <c r="K61" s="2"/>
      <c r="L61" s="2"/>
      <c r="M61" s="11" t="s">
        <v>80</v>
      </c>
      <c r="N61" s="2"/>
      <c r="O61" s="2"/>
    </row>
    <row r="62" spans="1:15" ht="30">
      <c r="A62" s="2"/>
      <c r="B62" s="2"/>
      <c r="C62" s="2"/>
      <c r="D62" s="2"/>
      <c r="E62" s="11"/>
      <c r="F62" s="11"/>
      <c r="G62" s="11"/>
      <c r="H62" s="2"/>
      <c r="I62" s="2"/>
      <c r="J62" s="11"/>
      <c r="K62" s="2"/>
      <c r="L62" s="2"/>
      <c r="M62" s="11"/>
      <c r="N62" s="2"/>
      <c r="O62" s="2"/>
    </row>
    <row r="63" spans="1:15" ht="30">
      <c r="A63" s="8" t="s">
        <v>53</v>
      </c>
      <c r="B63" s="2"/>
      <c r="C63" s="2"/>
      <c r="D63" s="2"/>
      <c r="E63" s="11"/>
      <c r="F63" s="11"/>
      <c r="G63" s="11"/>
      <c r="H63" s="2"/>
      <c r="I63" s="2"/>
      <c r="J63" s="11"/>
      <c r="K63" s="2"/>
      <c r="L63" s="2"/>
      <c r="M63" s="11"/>
      <c r="N63" s="2"/>
      <c r="O63" s="2"/>
    </row>
    <row r="64" spans="1:15" ht="30">
      <c r="A64" s="2"/>
      <c r="B64" s="2"/>
      <c r="C64" s="2"/>
      <c r="D64" s="2"/>
      <c r="E64" s="11"/>
      <c r="F64" s="11"/>
      <c r="G64" s="11"/>
      <c r="H64" s="2"/>
      <c r="I64" s="2"/>
      <c r="J64" s="11"/>
      <c r="K64" s="2"/>
      <c r="L64" s="2"/>
      <c r="M64" s="11"/>
      <c r="N64" s="2"/>
      <c r="O64" s="2"/>
    </row>
    <row r="65" spans="1:15" ht="30">
      <c r="A65" s="2"/>
      <c r="B65" s="10"/>
      <c r="C65" s="2"/>
      <c r="D65" s="2"/>
      <c r="E65" s="2"/>
      <c r="F65" s="11"/>
      <c r="G65" s="11"/>
      <c r="H65" s="2"/>
      <c r="I65" s="2"/>
      <c r="J65" s="12"/>
      <c r="K65" s="2"/>
      <c r="L65" s="9"/>
      <c r="M65" s="10"/>
      <c r="N65" s="2"/>
      <c r="O65" s="2"/>
    </row>
    <row r="66" spans="1:15" ht="30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11"/>
    </row>
    <row r="67" spans="1:15" ht="30">
      <c r="A67" s="2"/>
      <c r="B67" s="2"/>
      <c r="C67" s="2"/>
      <c r="D67" s="2"/>
      <c r="E67" s="11"/>
      <c r="F67" s="11"/>
      <c r="G67" s="2"/>
      <c r="H67" s="2"/>
      <c r="I67" s="2"/>
      <c r="J67" s="11"/>
      <c r="K67" s="2"/>
      <c r="L67" s="2"/>
      <c r="M67" s="11"/>
      <c r="N67" s="2"/>
      <c r="O67" s="2"/>
    </row>
    <row r="68" spans="1:15" ht="30">
      <c r="A68" s="2" t="s">
        <v>136</v>
      </c>
      <c r="B68" s="11"/>
      <c r="C68" s="11"/>
      <c r="D68" s="11"/>
      <c r="E68" s="11"/>
      <c r="F68" s="24"/>
      <c r="G68" s="11"/>
      <c r="H68" s="11"/>
      <c r="I68" s="11"/>
      <c r="J68" s="11"/>
      <c r="K68" s="11"/>
      <c r="L68" s="11"/>
      <c r="M68" s="11"/>
      <c r="N68" s="2"/>
      <c r="O68" s="11"/>
    </row>
    <row r="69" spans="1:15" ht="30">
      <c r="A69" s="2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2"/>
      <c r="O69" s="2"/>
    </row>
    <row r="70" spans="1:15" ht="30">
      <c r="A70" s="2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2"/>
      <c r="O70" s="2"/>
    </row>
    <row r="71" spans="1:15" ht="30">
      <c r="A71" s="2"/>
      <c r="B71" s="11"/>
      <c r="C71" s="11"/>
      <c r="D71" s="25"/>
      <c r="E71" s="11"/>
      <c r="F71" s="11"/>
      <c r="G71" s="11"/>
      <c r="H71" s="11"/>
      <c r="I71" s="11"/>
      <c r="J71" s="11"/>
      <c r="K71" s="11"/>
      <c r="L71" s="11"/>
      <c r="M71" s="11"/>
      <c r="N71" s="2"/>
      <c r="O71" s="11"/>
    </row>
    <row r="72" spans="1:15" ht="30">
      <c r="A72" s="2"/>
      <c r="B72" s="11"/>
      <c r="C72" s="11"/>
      <c r="D72" s="25"/>
      <c r="E72" s="11"/>
      <c r="F72" s="11"/>
      <c r="G72" s="11"/>
      <c r="H72" s="11"/>
      <c r="I72" s="11"/>
      <c r="J72" s="11"/>
      <c r="K72" s="11"/>
      <c r="L72" s="11"/>
      <c r="M72" s="10"/>
      <c r="N72" s="2"/>
      <c r="O72" s="2"/>
    </row>
    <row r="73" spans="1:15" ht="44.25">
      <c r="A73" s="26"/>
      <c r="B73" s="11"/>
      <c r="C73" s="11"/>
      <c r="D73" s="25"/>
      <c r="E73" s="11"/>
      <c r="F73" s="11"/>
      <c r="G73" s="11"/>
      <c r="H73" s="11"/>
      <c r="I73" s="11"/>
      <c r="J73" s="11"/>
      <c r="K73" s="11"/>
      <c r="L73" s="11"/>
      <c r="M73" s="27"/>
      <c r="N73" s="2"/>
      <c r="O73" s="11"/>
    </row>
    <row r="74" spans="1:15" ht="30">
      <c r="A74" s="8" t="s">
        <v>61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30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30">
      <c r="A76" s="2"/>
      <c r="B76" s="10"/>
      <c r="C76" s="2"/>
      <c r="D76" s="2"/>
      <c r="E76" s="10"/>
      <c r="F76" s="10"/>
      <c r="G76" s="2"/>
      <c r="H76" s="2"/>
      <c r="I76" s="2"/>
      <c r="J76" s="11"/>
      <c r="K76" s="2"/>
      <c r="L76" s="9"/>
      <c r="M76" s="10"/>
      <c r="N76" s="2"/>
      <c r="O76" s="2"/>
    </row>
    <row r="77" spans="1:15" ht="30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11"/>
    </row>
    <row r="78" spans="1:15" ht="30">
      <c r="A78" s="2" t="s">
        <v>137</v>
      </c>
      <c r="B78" s="2"/>
      <c r="C78" s="2"/>
      <c r="D78" s="2"/>
      <c r="E78" s="11"/>
      <c r="F78" s="11"/>
      <c r="G78" s="11"/>
      <c r="H78" s="2"/>
      <c r="I78" s="2"/>
      <c r="J78" s="11"/>
      <c r="K78" s="2"/>
      <c r="L78" s="2"/>
      <c r="M78" s="11"/>
      <c r="N78" s="2"/>
      <c r="O78" s="2"/>
    </row>
    <row r="79" spans="1:15" ht="30">
      <c r="A79" s="2"/>
      <c r="B79" s="11"/>
      <c r="C79" s="11"/>
      <c r="D79" s="11"/>
      <c r="E79" s="11"/>
      <c r="F79" s="24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30">
      <c r="A80" s="2"/>
      <c r="B80" s="11"/>
      <c r="C80" s="11"/>
      <c r="D80" s="11"/>
      <c r="E80" s="11"/>
      <c r="F80" s="24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30">
      <c r="A81" s="2"/>
      <c r="B81" s="11"/>
      <c r="C81" s="11"/>
      <c r="D81" s="11"/>
      <c r="E81" s="11"/>
      <c r="F81" s="24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30">
      <c r="A82" s="2"/>
      <c r="B82" s="2"/>
      <c r="C82" s="2"/>
      <c r="D82" s="2"/>
      <c r="E82" s="11"/>
      <c r="F82" s="11"/>
      <c r="G82" s="11"/>
      <c r="H82" s="2"/>
      <c r="I82" s="2"/>
      <c r="J82" s="11"/>
      <c r="K82" s="2"/>
      <c r="L82" s="2"/>
      <c r="M82" s="11"/>
      <c r="N82" s="2"/>
      <c r="O82" s="2"/>
    </row>
    <row r="83" spans="1:15" ht="30">
      <c r="A83" s="2"/>
      <c r="B83" s="2"/>
      <c r="C83" s="2"/>
      <c r="D83" s="2"/>
      <c r="E83" s="11"/>
      <c r="F83" s="11"/>
      <c r="G83" s="11"/>
      <c r="H83" s="2"/>
      <c r="I83" s="2"/>
      <c r="J83" s="11"/>
      <c r="K83" s="2"/>
      <c r="L83" s="2"/>
      <c r="M83" s="10"/>
      <c r="N83" s="2"/>
      <c r="O83" s="2"/>
    </row>
    <row r="84" spans="1:15" ht="44.25">
      <c r="A84" s="26"/>
      <c r="B84" s="2"/>
      <c r="C84" s="2"/>
      <c r="D84" s="2"/>
      <c r="E84" s="11"/>
      <c r="F84" s="11"/>
      <c r="G84" s="11"/>
      <c r="H84" s="2"/>
      <c r="I84" s="2"/>
      <c r="J84" s="11"/>
      <c r="K84" s="2"/>
      <c r="L84" s="2"/>
      <c r="M84" s="27"/>
      <c r="N84" s="2"/>
      <c r="O84" s="2"/>
    </row>
    <row r="85" spans="1:15" ht="30">
      <c r="A85" s="8" t="s">
        <v>8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30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30">
      <c r="A87" s="2" t="s">
        <v>9</v>
      </c>
      <c r="B87" s="10">
        <v>14.2</v>
      </c>
      <c r="C87" s="2"/>
      <c r="D87" s="11">
        <v>0.26461</v>
      </c>
      <c r="E87" s="2"/>
      <c r="F87" s="24">
        <v>-0.02892</v>
      </c>
      <c r="G87" s="2"/>
      <c r="H87" s="11">
        <f>$H$14</f>
        <v>0</v>
      </c>
      <c r="I87" s="2"/>
      <c r="J87" s="11">
        <f>$J$14</f>
        <v>0</v>
      </c>
      <c r="K87" s="2"/>
      <c r="L87" s="10">
        <f>ROUND((SUM(D87:J87)*18),2)</f>
        <v>4.24</v>
      </c>
      <c r="M87" s="10">
        <f>ROUND(+B87+L87,2)</f>
        <v>18.44</v>
      </c>
      <c r="N87" s="2"/>
      <c r="O87" s="2" t="s">
        <v>49</v>
      </c>
    </row>
    <row r="88" spans="1:15" ht="30">
      <c r="A88" s="2" t="s">
        <v>79</v>
      </c>
      <c r="B88" s="2"/>
      <c r="C88" s="2"/>
      <c r="D88" s="2"/>
      <c r="E88" s="11"/>
      <c r="F88" s="11"/>
      <c r="G88" s="11"/>
      <c r="H88" s="2"/>
      <c r="I88" s="2"/>
      <c r="J88" s="11"/>
      <c r="K88" s="2"/>
      <c r="L88" s="2"/>
      <c r="M88" s="11"/>
      <c r="N88" s="2"/>
      <c r="O88" s="2"/>
    </row>
    <row r="89" spans="1:15" ht="30">
      <c r="A89" s="2" t="s">
        <v>76</v>
      </c>
      <c r="B89" s="2"/>
      <c r="C89" s="2"/>
      <c r="D89" s="2"/>
      <c r="E89" s="11"/>
      <c r="F89" s="11"/>
      <c r="G89" s="11"/>
      <c r="H89" s="2"/>
      <c r="I89" s="2"/>
      <c r="J89" s="11"/>
      <c r="K89" s="2"/>
      <c r="L89" s="2"/>
      <c r="M89" s="10">
        <v>2.94</v>
      </c>
      <c r="N89" s="2"/>
      <c r="O89" s="2" t="s">
        <v>49</v>
      </c>
    </row>
    <row r="90" spans="1:15" ht="30">
      <c r="A90" s="2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30">
      <c r="A91" s="2" t="s">
        <v>81</v>
      </c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30">
      <c r="A92" s="2" t="s">
        <v>82</v>
      </c>
      <c r="F92" s="2" t="s">
        <v>143</v>
      </c>
      <c r="G92" s="2"/>
      <c r="H92" s="2"/>
      <c r="I92" s="2"/>
      <c r="J92" s="2"/>
      <c r="K92" s="2"/>
      <c r="L92" s="2"/>
      <c r="M92" s="2"/>
      <c r="N92" s="2"/>
      <c r="O92" s="2"/>
    </row>
    <row r="93" spans="1:15" ht="30">
      <c r="A93" s="2" t="s">
        <v>142</v>
      </c>
      <c r="B93" s="2"/>
      <c r="C93" s="2"/>
      <c r="D93" s="2"/>
      <c r="E93" s="2"/>
      <c r="F93" s="2" t="s">
        <v>144</v>
      </c>
      <c r="G93" s="2"/>
      <c r="H93" s="2"/>
      <c r="I93" s="2"/>
      <c r="J93" s="2"/>
      <c r="K93" s="2"/>
      <c r="L93" s="2"/>
      <c r="M93" s="2"/>
      <c r="N93" s="2"/>
      <c r="O93" s="2"/>
    </row>
    <row r="94" spans="1:15" ht="30">
      <c r="A94" s="2"/>
      <c r="B94" s="2"/>
      <c r="C94" s="2"/>
      <c r="D94" s="2"/>
      <c r="E94" s="2"/>
      <c r="F94" s="20" t="s">
        <v>62</v>
      </c>
      <c r="G94" s="2"/>
      <c r="H94" s="2"/>
      <c r="I94" s="2"/>
      <c r="J94" s="2"/>
      <c r="K94" s="2"/>
      <c r="L94" s="2"/>
      <c r="M94" s="2"/>
      <c r="N94" s="2"/>
      <c r="O94" s="2"/>
    </row>
    <row r="95" spans="1:15" ht="30">
      <c r="A95" s="2"/>
      <c r="B95" s="2"/>
      <c r="C95" s="2"/>
      <c r="D95" s="2"/>
      <c r="E95" s="2"/>
      <c r="F95" s="20"/>
      <c r="G95" s="2"/>
      <c r="H95" s="2"/>
      <c r="I95" s="2"/>
      <c r="J95" s="2"/>
      <c r="K95" s="2"/>
      <c r="L95" s="2"/>
      <c r="M95" s="2"/>
      <c r="N95" s="2"/>
      <c r="O95" s="2"/>
    </row>
    <row r="96" spans="1:15" ht="36.75">
      <c r="A96" s="2"/>
      <c r="B96" s="2"/>
      <c r="C96" s="2"/>
      <c r="D96" s="2"/>
      <c r="E96" s="2"/>
      <c r="F96" s="13"/>
      <c r="G96" s="2"/>
      <c r="H96" s="2"/>
      <c r="I96" s="2"/>
      <c r="J96" s="2"/>
      <c r="K96" s="2"/>
      <c r="L96" s="2"/>
      <c r="M96" s="2"/>
      <c r="N96" s="2"/>
      <c r="O96" s="2"/>
    </row>
    <row r="97" spans="1:15" ht="30">
      <c r="A97" s="2"/>
      <c r="B97" s="2"/>
      <c r="C97" s="2"/>
      <c r="D97" s="2"/>
      <c r="E97" s="2"/>
      <c r="F97" s="8"/>
      <c r="G97" s="2"/>
      <c r="H97" s="2"/>
      <c r="I97" s="2"/>
      <c r="J97" s="2"/>
      <c r="K97" s="2"/>
      <c r="L97" s="2"/>
      <c r="M97" s="2"/>
      <c r="N97" s="2"/>
      <c r="O97" s="4" t="s">
        <v>10</v>
      </c>
    </row>
    <row r="98" spans="1:15" ht="30">
      <c r="A98" s="5" t="s">
        <v>1</v>
      </c>
      <c r="B98" s="5"/>
      <c r="C98" s="5"/>
      <c r="D98" s="5"/>
      <c r="E98" s="5"/>
      <c r="F98" s="5"/>
      <c r="G98" s="5"/>
      <c r="H98" s="5"/>
      <c r="I98" s="4"/>
      <c r="J98" s="4"/>
      <c r="K98" s="4"/>
      <c r="L98" s="4"/>
      <c r="M98" s="4"/>
      <c r="N98" s="4"/>
      <c r="O98" s="4"/>
    </row>
    <row r="99" spans="1:15" ht="30">
      <c r="A99" s="5" t="s">
        <v>2</v>
      </c>
      <c r="B99" s="5"/>
      <c r="C99" s="5"/>
      <c r="D99" s="5"/>
      <c r="E99" s="5"/>
      <c r="F99" s="5"/>
      <c r="G99" s="5"/>
      <c r="H99" s="5"/>
      <c r="I99" s="4"/>
      <c r="J99" s="4"/>
      <c r="K99" s="4"/>
      <c r="L99" s="4"/>
      <c r="M99" s="4"/>
      <c r="N99" s="4"/>
      <c r="O99" s="4"/>
    </row>
    <row r="100" spans="1:15" ht="30">
      <c r="A100" s="5" t="s">
        <v>57</v>
      </c>
      <c r="B100" s="5"/>
      <c r="C100" s="5"/>
      <c r="D100" s="5"/>
      <c r="E100" s="5"/>
      <c r="F100" s="5"/>
      <c r="G100" s="5"/>
      <c r="H100" s="5"/>
      <c r="I100" s="4"/>
      <c r="J100" s="4"/>
      <c r="K100" s="4"/>
      <c r="L100" s="4"/>
      <c r="M100" s="4"/>
      <c r="N100" s="4"/>
      <c r="O100" s="4"/>
    </row>
    <row r="101" spans="1:15" ht="30.75" thickBot="1">
      <c r="A101" s="5" t="str">
        <f>+A3</f>
        <v>         NOVEMBER  2018 </v>
      </c>
      <c r="B101" s="5"/>
      <c r="C101" s="5"/>
      <c r="D101" s="5"/>
      <c r="E101" s="5"/>
      <c r="F101" s="5"/>
      <c r="G101" s="5"/>
      <c r="H101" s="5"/>
      <c r="I101" s="4"/>
      <c r="J101" s="4"/>
      <c r="K101" s="4"/>
      <c r="L101" s="4"/>
      <c r="M101" s="4"/>
      <c r="N101" s="4"/>
      <c r="O101" s="4"/>
    </row>
    <row r="102" spans="1:15" ht="30">
      <c r="A102" s="14"/>
      <c r="B102" s="14"/>
      <c r="C102" s="14"/>
      <c r="D102" s="14"/>
      <c r="E102" s="14"/>
      <c r="F102" s="14"/>
      <c r="G102" s="14"/>
      <c r="H102" s="14"/>
      <c r="I102" s="15"/>
      <c r="J102" s="15"/>
      <c r="K102" s="15"/>
      <c r="L102" s="15"/>
      <c r="M102" s="15"/>
      <c r="N102" s="15"/>
      <c r="O102" s="15"/>
    </row>
    <row r="103" spans="1:15" ht="30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30">
      <c r="A104" s="2"/>
      <c r="B104" s="2"/>
      <c r="C104" s="2"/>
      <c r="D104" s="2"/>
      <c r="E104" s="2"/>
      <c r="F104" s="9" t="s">
        <v>31</v>
      </c>
      <c r="G104" s="2"/>
      <c r="H104" s="2"/>
      <c r="I104" s="2"/>
      <c r="J104" s="9" t="s">
        <v>40</v>
      </c>
      <c r="K104" s="2"/>
      <c r="L104" s="2"/>
      <c r="M104" s="9" t="s">
        <v>46</v>
      </c>
      <c r="N104" s="4"/>
      <c r="O104" s="4"/>
    </row>
    <row r="105" spans="1:15" ht="30">
      <c r="A105" s="2"/>
      <c r="B105" s="2"/>
      <c r="C105" s="2"/>
      <c r="D105" s="2"/>
      <c r="E105" s="2"/>
      <c r="F105" s="9" t="s">
        <v>32</v>
      </c>
      <c r="G105" s="2"/>
      <c r="H105" s="2"/>
      <c r="I105" s="2"/>
      <c r="J105" s="9" t="s">
        <v>43</v>
      </c>
      <c r="K105" s="2"/>
      <c r="L105" s="2"/>
      <c r="M105" s="9" t="s">
        <v>47</v>
      </c>
      <c r="N105" s="2"/>
      <c r="O105" s="2"/>
    </row>
    <row r="106" spans="1:15" ht="30">
      <c r="A106" s="2"/>
      <c r="B106" s="2"/>
      <c r="C106" s="2"/>
      <c r="D106" s="2"/>
      <c r="E106" s="2"/>
      <c r="F106" s="2"/>
      <c r="G106" s="2"/>
      <c r="H106" s="2"/>
      <c r="I106" s="2"/>
      <c r="J106" s="7"/>
      <c r="K106" s="2"/>
      <c r="L106" s="2"/>
      <c r="M106" s="2"/>
      <c r="N106" s="2"/>
      <c r="O106" s="2"/>
    </row>
    <row r="107" spans="1:15" ht="30">
      <c r="A107" s="2"/>
      <c r="B107" s="2"/>
      <c r="C107" s="2"/>
      <c r="D107" s="2"/>
      <c r="E107" s="2"/>
      <c r="F107" s="7"/>
      <c r="G107" s="2"/>
      <c r="H107" s="7"/>
      <c r="I107" s="2"/>
      <c r="J107" s="7"/>
      <c r="K107" s="2"/>
      <c r="L107" s="2"/>
      <c r="M107" s="7"/>
      <c r="N107" s="2"/>
      <c r="O107" s="2"/>
    </row>
    <row r="108" spans="1:15" ht="30">
      <c r="A108" s="8" t="s">
        <v>11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30">
      <c r="A109" s="8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30">
      <c r="A110" s="2" t="s">
        <v>5</v>
      </c>
      <c r="B110" s="2"/>
      <c r="C110" s="2"/>
      <c r="D110" s="2"/>
      <c r="E110" s="2"/>
      <c r="F110" s="10">
        <v>465</v>
      </c>
      <c r="G110" s="2"/>
      <c r="H110" s="2"/>
      <c r="I110" s="2"/>
      <c r="J110" s="9" t="s">
        <v>36</v>
      </c>
      <c r="K110" s="2"/>
      <c r="L110" s="2"/>
      <c r="M110" s="10">
        <f>SUM(F110:J110)</f>
        <v>465</v>
      </c>
      <c r="N110" s="2"/>
      <c r="O110" s="2" t="s">
        <v>49</v>
      </c>
    </row>
    <row r="111" spans="1:15" ht="30">
      <c r="A111" s="2"/>
      <c r="B111" s="2"/>
      <c r="C111" s="2"/>
      <c r="D111" s="2"/>
      <c r="E111" s="10"/>
      <c r="F111" s="10"/>
      <c r="G111" s="2"/>
      <c r="H111" s="11"/>
      <c r="I111" s="2"/>
      <c r="J111" s="11"/>
      <c r="K111" s="2"/>
      <c r="L111" s="2"/>
      <c r="M111" s="10"/>
      <c r="N111" s="2"/>
      <c r="O111" s="2"/>
    </row>
    <row r="112" spans="1:15" ht="30">
      <c r="A112" s="2" t="s">
        <v>12</v>
      </c>
      <c r="B112" s="2"/>
      <c r="C112" s="2"/>
      <c r="D112" s="2"/>
      <c r="E112" s="2"/>
      <c r="F112" s="11">
        <v>0.2</v>
      </c>
      <c r="G112" s="2"/>
      <c r="H112" s="2"/>
      <c r="I112" s="2"/>
      <c r="J112" s="11">
        <v>0.90778</v>
      </c>
      <c r="K112" s="2"/>
      <c r="L112" s="2"/>
      <c r="M112" s="11">
        <f>SUM(F112:J112)</f>
        <v>1.10778</v>
      </c>
      <c r="N112" s="2"/>
      <c r="O112" s="2" t="s">
        <v>50</v>
      </c>
    </row>
    <row r="113" spans="1:15" ht="30">
      <c r="A113" s="2"/>
      <c r="B113" s="2"/>
      <c r="C113" s="2"/>
      <c r="D113" s="2"/>
      <c r="E113" s="12"/>
      <c r="F113" s="11"/>
      <c r="G113" s="11"/>
      <c r="H113" s="12"/>
      <c r="I113" s="2"/>
      <c r="J113" s="11"/>
      <c r="K113" s="2"/>
      <c r="L113" s="2"/>
      <c r="M113" s="11"/>
      <c r="N113" s="2"/>
      <c r="O113" s="2"/>
    </row>
    <row r="114" spans="1:15" ht="30">
      <c r="A114" s="2" t="s">
        <v>13</v>
      </c>
      <c r="B114" s="2"/>
      <c r="C114" s="2"/>
      <c r="D114" s="2"/>
      <c r="E114" s="2"/>
      <c r="F114" s="16" t="s">
        <v>36</v>
      </c>
      <c r="G114" s="11"/>
      <c r="H114" s="2"/>
      <c r="I114" s="2"/>
      <c r="J114" s="11">
        <v>0.01349</v>
      </c>
      <c r="K114" s="11"/>
      <c r="L114" s="2"/>
      <c r="M114" s="11">
        <f>SUM(F114:J114)</f>
        <v>0.01349</v>
      </c>
      <c r="N114" s="11"/>
      <c r="O114" s="2" t="s">
        <v>50</v>
      </c>
    </row>
    <row r="115" spans="1:15" ht="30">
      <c r="A115" s="2"/>
      <c r="B115" s="2"/>
      <c r="C115" s="2"/>
      <c r="D115" s="2"/>
      <c r="E115" s="2"/>
      <c r="F115" s="11"/>
      <c r="G115" s="11"/>
      <c r="H115" s="2"/>
      <c r="I115" s="2"/>
      <c r="J115" s="11"/>
      <c r="K115" s="11"/>
      <c r="L115" s="2"/>
      <c r="M115" s="11"/>
      <c r="N115" s="2"/>
      <c r="O115" s="2"/>
    </row>
    <row r="116" spans="1:15" ht="30">
      <c r="A116" s="2" t="s">
        <v>14</v>
      </c>
      <c r="B116" s="2"/>
      <c r="C116" s="2"/>
      <c r="D116" s="2"/>
      <c r="E116" s="2"/>
      <c r="F116" s="11">
        <v>0.07382</v>
      </c>
      <c r="G116" s="2"/>
      <c r="H116" s="2"/>
      <c r="I116" s="2"/>
      <c r="J116" s="9" t="s">
        <v>36</v>
      </c>
      <c r="K116" s="11"/>
      <c r="L116" s="2"/>
      <c r="M116" s="11">
        <f>SUM(F116:J116)</f>
        <v>0.07382</v>
      </c>
      <c r="N116" s="11"/>
      <c r="O116" s="2" t="s">
        <v>50</v>
      </c>
    </row>
    <row r="117" spans="1:15" ht="30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11"/>
      <c r="L117" s="2"/>
      <c r="M117" s="17"/>
      <c r="N117" s="2"/>
      <c r="O117" s="2"/>
    </row>
    <row r="118" spans="1:15" ht="30">
      <c r="A118" s="2" t="s">
        <v>15</v>
      </c>
      <c r="B118" s="2"/>
      <c r="C118" s="2"/>
      <c r="D118" s="2"/>
      <c r="E118" s="2"/>
      <c r="F118" s="9" t="s">
        <v>36</v>
      </c>
      <c r="G118" s="2"/>
      <c r="H118" s="2"/>
      <c r="I118" s="2"/>
      <c r="J118" s="11">
        <v>0.24842</v>
      </c>
      <c r="K118" s="2"/>
      <c r="L118" s="2"/>
      <c r="M118" s="11">
        <f>SUM(F118:J118)</f>
        <v>0.24842</v>
      </c>
      <c r="N118" s="2"/>
      <c r="O118" s="2" t="s">
        <v>50</v>
      </c>
    </row>
    <row r="119" spans="1:15" ht="30">
      <c r="A119" s="2" t="s">
        <v>79</v>
      </c>
      <c r="B119" s="2"/>
      <c r="C119" s="2"/>
      <c r="D119" s="2"/>
      <c r="E119" s="2"/>
      <c r="F119" s="9"/>
      <c r="G119" s="2"/>
      <c r="H119" s="2"/>
      <c r="I119" s="2"/>
      <c r="J119" s="11"/>
      <c r="K119" s="2"/>
      <c r="L119" s="2"/>
      <c r="M119" s="11"/>
      <c r="N119" s="2"/>
      <c r="O119" s="2"/>
    </row>
    <row r="120" spans="1:15" ht="30">
      <c r="A120" s="2" t="s">
        <v>76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10">
        <v>166.8</v>
      </c>
      <c r="N120" s="2"/>
      <c r="O120" s="2" t="s">
        <v>49</v>
      </c>
    </row>
    <row r="121" spans="1:15" ht="30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30">
      <c r="A122" s="8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30">
      <c r="A123" s="8" t="s">
        <v>16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30">
      <c r="A124" s="2"/>
      <c r="B124" s="2"/>
      <c r="C124" s="2"/>
      <c r="D124" s="2"/>
      <c r="E124" s="10"/>
      <c r="F124" s="10"/>
      <c r="G124" s="2"/>
      <c r="H124" s="11"/>
      <c r="I124" s="2"/>
      <c r="J124" s="11"/>
      <c r="K124" s="2"/>
      <c r="L124" s="2"/>
      <c r="M124" s="10"/>
      <c r="N124" s="2"/>
      <c r="O124" s="2"/>
    </row>
    <row r="125" spans="1:15" ht="30">
      <c r="A125" s="2" t="s">
        <v>5</v>
      </c>
      <c r="B125" s="2"/>
      <c r="C125" s="2"/>
      <c r="D125" s="2"/>
      <c r="E125" s="2"/>
      <c r="F125" s="10">
        <v>700</v>
      </c>
      <c r="G125" s="2"/>
      <c r="H125" s="2"/>
      <c r="I125" s="2"/>
      <c r="J125" s="9" t="s">
        <v>36</v>
      </c>
      <c r="K125" s="11"/>
      <c r="L125" s="2"/>
      <c r="M125" s="10">
        <f>SUM(F125:J125)</f>
        <v>700</v>
      </c>
      <c r="N125" s="11"/>
      <c r="O125" s="2" t="s">
        <v>49</v>
      </c>
    </row>
    <row r="126" spans="1:15" ht="30">
      <c r="A126" s="2"/>
      <c r="B126" s="2"/>
      <c r="C126" s="2"/>
      <c r="D126" s="2"/>
      <c r="E126" s="12"/>
      <c r="F126" s="11"/>
      <c r="G126" s="11"/>
      <c r="H126" s="11"/>
      <c r="I126" s="2"/>
      <c r="J126" s="11"/>
      <c r="K126" s="2"/>
      <c r="L126" s="2"/>
      <c r="M126" s="11"/>
      <c r="N126" s="2"/>
      <c r="O126" s="2"/>
    </row>
    <row r="127" spans="1:15" ht="30">
      <c r="A127" s="2" t="s">
        <v>12</v>
      </c>
      <c r="B127" s="2"/>
      <c r="C127" s="2"/>
      <c r="D127" s="2"/>
      <c r="E127" s="11"/>
      <c r="F127" s="11">
        <v>0.2</v>
      </c>
      <c r="G127" s="11"/>
      <c r="H127" s="2"/>
      <c r="I127" s="2"/>
      <c r="J127" s="11">
        <f>J112</f>
        <v>0.90778</v>
      </c>
      <c r="K127" s="2"/>
      <c r="L127" s="2"/>
      <c r="M127" s="11">
        <f>SUM(F127:J127)</f>
        <v>1.10778</v>
      </c>
      <c r="N127" s="2"/>
      <c r="O127" s="11" t="s">
        <v>50</v>
      </c>
    </row>
    <row r="128" spans="1:15" ht="30">
      <c r="A128" s="2"/>
      <c r="B128" s="2"/>
      <c r="C128" s="2"/>
      <c r="D128" s="2"/>
      <c r="E128" s="2"/>
      <c r="F128" s="11"/>
      <c r="G128" s="11"/>
      <c r="H128" s="2"/>
      <c r="I128" s="2"/>
      <c r="J128" s="11"/>
      <c r="K128" s="11"/>
      <c r="L128" s="2"/>
      <c r="M128" s="11"/>
      <c r="N128" s="2"/>
      <c r="O128" s="2"/>
    </row>
    <row r="129" spans="1:15" ht="30">
      <c r="A129" s="2" t="s">
        <v>13</v>
      </c>
      <c r="B129" s="2"/>
      <c r="C129" s="2"/>
      <c r="D129" s="2"/>
      <c r="E129" s="2"/>
      <c r="F129" s="9" t="s">
        <v>36</v>
      </c>
      <c r="G129" s="2"/>
      <c r="H129" s="2"/>
      <c r="I129" s="2"/>
      <c r="J129" s="11">
        <f>J114</f>
        <v>0.01349</v>
      </c>
      <c r="K129" s="2"/>
      <c r="L129" s="2"/>
      <c r="M129" s="11">
        <f>SUM(F129:J129)</f>
        <v>0.01349</v>
      </c>
      <c r="N129" s="2"/>
      <c r="O129" s="2" t="s">
        <v>50</v>
      </c>
    </row>
    <row r="130" spans="1:15" ht="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30">
      <c r="A131" s="2" t="s">
        <v>14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30">
      <c r="A132" s="2" t="s">
        <v>66</v>
      </c>
      <c r="B132" s="2"/>
      <c r="C132" s="2"/>
      <c r="D132" s="2"/>
      <c r="E132" s="2"/>
      <c r="F132" s="11">
        <v>0.17122</v>
      </c>
      <c r="G132" s="2"/>
      <c r="H132" s="2"/>
      <c r="I132" s="2"/>
      <c r="J132" s="9" t="s">
        <v>36</v>
      </c>
      <c r="K132" s="2"/>
      <c r="L132" s="2"/>
      <c r="M132" s="11">
        <f>SUM(F132:J132)</f>
        <v>0.17122</v>
      </c>
      <c r="N132" s="2"/>
      <c r="O132" s="2" t="s">
        <v>50</v>
      </c>
    </row>
    <row r="133" spans="1:15" ht="30">
      <c r="A133" s="2" t="s">
        <v>18</v>
      </c>
      <c r="B133" s="2"/>
      <c r="C133" s="2"/>
      <c r="D133" s="2"/>
      <c r="E133" s="2"/>
      <c r="F133" s="11">
        <v>0.12904</v>
      </c>
      <c r="G133" s="2"/>
      <c r="H133" s="2"/>
      <c r="I133" s="2"/>
      <c r="J133" s="9" t="s">
        <v>36</v>
      </c>
      <c r="K133" s="2"/>
      <c r="L133" s="2"/>
      <c r="M133" s="11">
        <f>SUM(F133:J133)</f>
        <v>0.12904</v>
      </c>
      <c r="N133" s="2"/>
      <c r="O133" s="2" t="s">
        <v>50</v>
      </c>
    </row>
    <row r="134" spans="1:15" ht="30">
      <c r="A134" s="2" t="s">
        <v>19</v>
      </c>
      <c r="B134" s="2"/>
      <c r="C134" s="2"/>
      <c r="D134" s="2"/>
      <c r="E134" s="2"/>
      <c r="F134" s="11">
        <v>0.07683</v>
      </c>
      <c r="G134" s="2"/>
      <c r="H134" s="2"/>
      <c r="I134" s="2"/>
      <c r="J134" s="9" t="s">
        <v>36</v>
      </c>
      <c r="K134" s="2"/>
      <c r="L134" s="2"/>
      <c r="M134" s="11">
        <f>SUM(F134:J134)</f>
        <v>0.07683</v>
      </c>
      <c r="N134" s="2"/>
      <c r="O134" s="2" t="s">
        <v>50</v>
      </c>
    </row>
    <row r="135" spans="1:15" ht="30">
      <c r="A135" s="2"/>
      <c r="B135" s="2"/>
      <c r="C135" s="2"/>
      <c r="D135" s="2"/>
      <c r="E135" s="2"/>
      <c r="F135" s="11"/>
      <c r="G135" s="2"/>
      <c r="H135" s="2"/>
      <c r="I135" s="2"/>
      <c r="J135" s="9"/>
      <c r="K135" s="2"/>
      <c r="L135" s="2"/>
      <c r="M135" s="11"/>
      <c r="N135" s="2"/>
      <c r="O135" s="2"/>
    </row>
    <row r="136" spans="1:15" ht="30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11"/>
      <c r="N136" s="2"/>
      <c r="O136" s="2"/>
    </row>
    <row r="137" spans="1:15" ht="30">
      <c r="A137" s="2" t="s">
        <v>15</v>
      </c>
      <c r="B137" s="2"/>
      <c r="C137" s="2"/>
      <c r="D137" s="2"/>
      <c r="E137" s="2"/>
      <c r="F137" s="9" t="s">
        <v>36</v>
      </c>
      <c r="G137" s="2"/>
      <c r="H137" s="2"/>
      <c r="I137" s="2"/>
      <c r="J137" s="11">
        <f>J118</f>
        <v>0.24842</v>
      </c>
      <c r="K137" s="2"/>
      <c r="L137" s="2"/>
      <c r="M137" s="11">
        <f>SUM(F137:J137)</f>
        <v>0.24842</v>
      </c>
      <c r="N137" s="2"/>
      <c r="O137" s="2" t="s">
        <v>50</v>
      </c>
    </row>
    <row r="138" spans="1:15" ht="30">
      <c r="A138" s="2" t="s">
        <v>79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30">
      <c r="A139" s="2" t="s">
        <v>76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10">
        <v>100.31</v>
      </c>
      <c r="N139" s="2"/>
      <c r="O139" s="2" t="s">
        <v>49</v>
      </c>
    </row>
    <row r="140" spans="1:15" ht="3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30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30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30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30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30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30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30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30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30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3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30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30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30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30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30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30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30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30">
      <c r="A158" s="2" t="s">
        <v>71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30">
      <c r="A159" s="2"/>
      <c r="B159" s="2"/>
      <c r="C159" s="2"/>
      <c r="D159" s="2"/>
      <c r="E159" s="2"/>
      <c r="F159" s="2" t="s">
        <v>72</v>
      </c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30">
      <c r="A160" s="2"/>
      <c r="B160" s="2"/>
      <c r="C160" s="2"/>
      <c r="D160" s="2"/>
      <c r="E160" s="2"/>
      <c r="F160" s="2" t="s">
        <v>73</v>
      </c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30">
      <c r="A161" s="2"/>
      <c r="B161" s="2"/>
      <c r="C161" s="2"/>
      <c r="D161" s="2"/>
      <c r="E161" s="2"/>
      <c r="F161" s="3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30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30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30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30">
      <c r="A165" s="5"/>
      <c r="B165" s="2"/>
      <c r="C165" s="2"/>
      <c r="D165" s="2"/>
      <c r="E165" s="2"/>
      <c r="F165" s="5" t="s">
        <v>1</v>
      </c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30">
      <c r="A166" s="5" t="s">
        <v>85</v>
      </c>
      <c r="B166" s="28"/>
      <c r="C166" s="29"/>
      <c r="D166" s="28"/>
      <c r="E166" s="29"/>
      <c r="F166" s="29"/>
      <c r="G166" s="28"/>
      <c r="H166" s="28"/>
      <c r="I166" s="28"/>
      <c r="J166" s="28"/>
      <c r="K166" s="28"/>
      <c r="L166" s="30"/>
      <c r="M166" s="30"/>
      <c r="N166" s="30"/>
      <c r="O166" s="4" t="s">
        <v>86</v>
      </c>
    </row>
    <row r="167" spans="1:15" ht="30">
      <c r="A167" s="5" t="s">
        <v>87</v>
      </c>
      <c r="B167" s="28"/>
      <c r="C167" s="28"/>
      <c r="D167" s="29"/>
      <c r="E167" s="29"/>
      <c r="F167" s="29"/>
      <c r="G167" s="28"/>
      <c r="H167" s="28"/>
      <c r="I167" s="28"/>
      <c r="J167" s="28"/>
      <c r="K167" s="28"/>
      <c r="L167" s="30"/>
      <c r="M167" s="30"/>
      <c r="N167" s="31"/>
      <c r="O167" s="32"/>
    </row>
    <row r="168" spans="1:15" ht="30">
      <c r="A168" s="33" t="s">
        <v>145</v>
      </c>
      <c r="B168" s="28"/>
      <c r="C168" s="29"/>
      <c r="D168" s="28"/>
      <c r="E168" s="29"/>
      <c r="F168" s="29"/>
      <c r="G168" s="28"/>
      <c r="H168" s="28"/>
      <c r="I168" s="28"/>
      <c r="J168" s="28"/>
      <c r="K168" s="28"/>
      <c r="L168" s="30"/>
      <c r="M168" s="30"/>
      <c r="N168" s="30"/>
      <c r="O168" s="32"/>
    </row>
    <row r="169" spans="1:15" ht="21" thickBot="1">
      <c r="A169" s="34"/>
      <c r="B169" s="35"/>
      <c r="C169" s="30"/>
      <c r="D169" s="30"/>
      <c r="E169" s="30"/>
      <c r="F169" s="30"/>
      <c r="G169" s="28"/>
      <c r="H169" s="28"/>
      <c r="I169" s="28"/>
      <c r="J169" s="28"/>
      <c r="K169" s="28"/>
      <c r="L169" s="28"/>
      <c r="M169" s="28"/>
      <c r="N169" s="28"/>
      <c r="O169" s="28"/>
    </row>
    <row r="170" spans="1:15" ht="21" thickTop="1">
      <c r="A170" s="36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</row>
    <row r="171" spans="1:15" ht="20.2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0"/>
      <c r="M171" s="30"/>
      <c r="N171" s="30"/>
      <c r="O171" s="32"/>
    </row>
    <row r="172" spans="1:15" ht="30">
      <c r="A172" s="36"/>
      <c r="B172" s="36"/>
      <c r="C172" s="36"/>
      <c r="D172" s="36"/>
      <c r="E172" s="36"/>
      <c r="F172" s="36"/>
      <c r="G172" s="36"/>
      <c r="H172" s="9" t="s">
        <v>47</v>
      </c>
      <c r="I172" s="36"/>
      <c r="J172" s="36"/>
      <c r="K172" s="36"/>
      <c r="L172" s="30"/>
      <c r="M172" s="30"/>
      <c r="N172" s="31"/>
      <c r="O172" s="32"/>
    </row>
    <row r="173" spans="1:15" ht="20.2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0"/>
      <c r="M173" s="30"/>
      <c r="N173" s="31"/>
      <c r="O173" s="32"/>
    </row>
    <row r="174" spans="1:15" ht="20.2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8"/>
      <c r="M174" s="32"/>
      <c r="N174" s="31"/>
      <c r="O174" s="32"/>
    </row>
    <row r="175" spans="1:15" ht="30">
      <c r="A175" s="8" t="s">
        <v>88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8"/>
      <c r="M175" s="32"/>
      <c r="N175" s="31"/>
      <c r="O175" s="32"/>
    </row>
    <row r="176" spans="1:15" ht="20.2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8"/>
      <c r="M176" s="32"/>
      <c r="N176" s="31"/>
      <c r="O176" s="32"/>
    </row>
    <row r="177" spans="1:15" ht="30">
      <c r="A177" s="2" t="s">
        <v>5</v>
      </c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8"/>
      <c r="M177" s="32"/>
      <c r="N177" s="31"/>
      <c r="O177" s="32"/>
    </row>
    <row r="178" spans="1:15" ht="30">
      <c r="A178" s="2" t="s">
        <v>89</v>
      </c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8"/>
      <c r="M178" s="32"/>
      <c r="N178" s="31"/>
      <c r="O178" s="32"/>
    </row>
    <row r="179" spans="1:15" ht="30">
      <c r="A179" s="2" t="s">
        <v>90</v>
      </c>
      <c r="B179" s="36"/>
      <c r="C179" s="36"/>
      <c r="D179" s="36"/>
      <c r="E179" s="36"/>
      <c r="F179" s="36"/>
      <c r="G179" s="36"/>
      <c r="H179" s="10">
        <v>650</v>
      </c>
      <c r="I179" s="2" t="s">
        <v>49</v>
      </c>
      <c r="J179" s="36"/>
      <c r="K179" s="36"/>
      <c r="L179" s="38"/>
      <c r="M179" s="32"/>
      <c r="N179" s="31"/>
      <c r="O179" s="32"/>
    </row>
    <row r="180" spans="1:15" ht="30">
      <c r="A180" s="2" t="s">
        <v>91</v>
      </c>
      <c r="B180" s="36"/>
      <c r="C180" s="36"/>
      <c r="D180" s="36"/>
      <c r="E180" s="36"/>
      <c r="F180" s="36"/>
      <c r="G180" s="36"/>
      <c r="H180" s="10">
        <v>650</v>
      </c>
      <c r="I180" s="2" t="s">
        <v>49</v>
      </c>
      <c r="J180" s="36"/>
      <c r="K180" s="36"/>
      <c r="L180" s="38"/>
      <c r="M180" s="32"/>
      <c r="N180" s="31"/>
      <c r="O180" s="32"/>
    </row>
    <row r="181" spans="1:15" ht="30">
      <c r="A181" s="36"/>
      <c r="B181" s="36"/>
      <c r="C181" s="36"/>
      <c r="D181" s="36"/>
      <c r="E181" s="36"/>
      <c r="F181" s="36"/>
      <c r="G181" s="36"/>
      <c r="H181" s="10">
        <v>650</v>
      </c>
      <c r="I181" s="2" t="s">
        <v>49</v>
      </c>
      <c r="J181" s="36"/>
      <c r="K181" s="36"/>
      <c r="L181" s="38"/>
      <c r="M181" s="32"/>
      <c r="N181" s="31"/>
      <c r="O181" s="32"/>
    </row>
    <row r="182" spans="1:15" ht="30">
      <c r="A182" s="2" t="s">
        <v>14</v>
      </c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8"/>
      <c r="M182" s="32"/>
      <c r="N182" s="31"/>
      <c r="O182" s="32"/>
    </row>
    <row r="183" spans="1:15" ht="30">
      <c r="A183" s="2" t="s">
        <v>89</v>
      </c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8"/>
      <c r="M183" s="32"/>
      <c r="N183" s="31"/>
      <c r="O183" s="32"/>
    </row>
    <row r="184" spans="1:15" ht="30">
      <c r="A184" s="2" t="s">
        <v>90</v>
      </c>
      <c r="B184" s="36"/>
      <c r="C184" s="36"/>
      <c r="D184" s="36"/>
      <c r="E184" s="36"/>
      <c r="F184" s="36"/>
      <c r="G184" s="36"/>
      <c r="H184" s="11">
        <v>0.05444</v>
      </c>
      <c r="I184" s="2" t="s">
        <v>50</v>
      </c>
      <c r="J184" s="36"/>
      <c r="K184" s="36"/>
      <c r="L184" s="38"/>
      <c r="M184" s="32"/>
      <c r="N184" s="31"/>
      <c r="O184" s="32"/>
    </row>
    <row r="185" spans="1:15" ht="30">
      <c r="A185" s="2" t="s">
        <v>91</v>
      </c>
      <c r="B185" s="36"/>
      <c r="C185" s="36"/>
      <c r="D185" s="36"/>
      <c r="E185" s="36"/>
      <c r="F185" s="36"/>
      <c r="G185" s="36"/>
      <c r="H185" s="11">
        <v>0.03798</v>
      </c>
      <c r="I185" s="2" t="s">
        <v>50</v>
      </c>
      <c r="J185" s="36"/>
      <c r="K185" s="36"/>
      <c r="L185" s="38"/>
      <c r="M185" s="32"/>
      <c r="N185" s="31"/>
      <c r="O185" s="32"/>
    </row>
    <row r="186" spans="1:15" ht="30">
      <c r="A186" s="36"/>
      <c r="B186" s="36"/>
      <c r="C186" s="36"/>
      <c r="D186" s="36"/>
      <c r="E186" s="36"/>
      <c r="F186" s="36"/>
      <c r="G186" s="36"/>
      <c r="H186" s="11">
        <v>0.03349</v>
      </c>
      <c r="I186" s="2" t="s">
        <v>50</v>
      </c>
      <c r="J186" s="36"/>
      <c r="K186" s="36"/>
      <c r="L186" s="38"/>
      <c r="M186" s="32"/>
      <c r="N186" s="31"/>
      <c r="O186" s="32"/>
    </row>
    <row r="187" spans="1:15" ht="30">
      <c r="A187" s="2" t="s">
        <v>92</v>
      </c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8"/>
      <c r="M187" s="32"/>
      <c r="N187" s="31"/>
      <c r="O187" s="32"/>
    </row>
    <row r="188" spans="1:15" ht="30">
      <c r="A188" s="2" t="s">
        <v>93</v>
      </c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8"/>
      <c r="M188" s="32"/>
      <c r="N188" s="31"/>
      <c r="O188" s="32"/>
    </row>
    <row r="189" spans="1:15" ht="30">
      <c r="A189" s="2" t="s">
        <v>94</v>
      </c>
      <c r="B189" s="36"/>
      <c r="C189" s="36"/>
      <c r="D189" s="36"/>
      <c r="E189" s="36"/>
      <c r="F189" s="36"/>
      <c r="G189" s="36"/>
      <c r="H189" s="24">
        <v>0.3861</v>
      </c>
      <c r="I189" s="2" t="s">
        <v>50</v>
      </c>
      <c r="J189" s="36"/>
      <c r="K189" s="36"/>
      <c r="L189" s="38"/>
      <c r="M189" s="32"/>
      <c r="N189" s="31"/>
      <c r="O189" s="32"/>
    </row>
    <row r="190" spans="1:15" ht="30">
      <c r="A190" s="2" t="s">
        <v>95</v>
      </c>
      <c r="B190" s="36"/>
      <c r="C190" s="36"/>
      <c r="D190" s="36"/>
      <c r="E190" s="36"/>
      <c r="F190" s="36"/>
      <c r="G190" s="36"/>
      <c r="H190" s="24">
        <v>0.3861</v>
      </c>
      <c r="I190" s="2" t="s">
        <v>50</v>
      </c>
      <c r="J190" s="36"/>
      <c r="K190" s="36"/>
      <c r="L190" s="38"/>
      <c r="M190" s="32"/>
      <c r="N190" s="31"/>
      <c r="O190" s="32"/>
    </row>
    <row r="191" spans="1:15" ht="30">
      <c r="A191" s="2" t="s">
        <v>96</v>
      </c>
      <c r="B191" s="36"/>
      <c r="C191" s="36"/>
      <c r="D191" s="36"/>
      <c r="E191" s="36"/>
      <c r="F191" s="36"/>
      <c r="G191" s="36"/>
      <c r="H191" s="24">
        <v>0.3861</v>
      </c>
      <c r="I191" s="2" t="s">
        <v>50</v>
      </c>
      <c r="J191" s="36"/>
      <c r="K191" s="36"/>
      <c r="L191" s="38"/>
      <c r="M191" s="32"/>
      <c r="N191" s="31"/>
      <c r="O191" s="32"/>
    </row>
    <row r="192" spans="1:15" ht="30">
      <c r="A192" s="2" t="s">
        <v>97</v>
      </c>
      <c r="B192" s="36"/>
      <c r="C192" s="36"/>
      <c r="D192" s="36"/>
      <c r="E192" s="36"/>
      <c r="F192" s="36"/>
      <c r="G192" s="36"/>
      <c r="H192" s="24">
        <v>0.3861</v>
      </c>
      <c r="I192" s="2" t="s">
        <v>50</v>
      </c>
      <c r="J192" s="36"/>
      <c r="K192" s="36"/>
      <c r="L192" s="38"/>
      <c r="M192" s="32"/>
      <c r="N192" s="31"/>
      <c r="O192" s="32"/>
    </row>
    <row r="193" spans="1:15" ht="30">
      <c r="A193" s="2" t="s">
        <v>98</v>
      </c>
      <c r="B193" s="36"/>
      <c r="C193" s="36"/>
      <c r="D193" s="36"/>
      <c r="E193" s="36"/>
      <c r="F193" s="36"/>
      <c r="G193" s="36"/>
      <c r="H193" s="24">
        <v>0.3861</v>
      </c>
      <c r="I193" s="2" t="s">
        <v>50</v>
      </c>
      <c r="J193" s="36"/>
      <c r="K193" s="36"/>
      <c r="L193" s="38"/>
      <c r="M193" s="32"/>
      <c r="N193" s="31"/>
      <c r="O193" s="32"/>
    </row>
    <row r="194" spans="1:15" ht="30">
      <c r="A194" s="36"/>
      <c r="B194" s="36"/>
      <c r="C194" s="36"/>
      <c r="D194" s="36"/>
      <c r="E194" s="36"/>
      <c r="F194" s="36"/>
      <c r="G194" s="36"/>
      <c r="H194" s="24">
        <v>0.3861</v>
      </c>
      <c r="I194" s="2" t="s">
        <v>50</v>
      </c>
      <c r="J194" s="36"/>
      <c r="K194" s="36"/>
      <c r="L194" s="38"/>
      <c r="M194" s="32"/>
      <c r="N194" s="31"/>
      <c r="O194" s="32"/>
    </row>
    <row r="195" spans="1:15" ht="20.2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8"/>
      <c r="M195" s="32"/>
      <c r="N195" s="31"/>
      <c r="O195" s="32"/>
    </row>
    <row r="196" spans="1:15" ht="30">
      <c r="A196" s="2" t="s">
        <v>79</v>
      </c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8"/>
      <c r="M196" s="32"/>
      <c r="N196" s="31"/>
      <c r="O196" s="32"/>
    </row>
    <row r="197" spans="1:15" ht="30">
      <c r="A197" s="2" t="s">
        <v>76</v>
      </c>
      <c r="B197" s="36"/>
      <c r="C197" s="36"/>
      <c r="D197" s="36"/>
      <c r="E197" s="36"/>
      <c r="F197" s="36"/>
      <c r="G197" s="36"/>
      <c r="H197" s="10">
        <v>130.29</v>
      </c>
      <c r="I197" s="2" t="s">
        <v>49</v>
      </c>
      <c r="J197" s="36"/>
      <c r="K197" s="36"/>
      <c r="L197" s="38"/>
      <c r="M197" s="32"/>
      <c r="N197" s="31"/>
      <c r="O197" s="32"/>
    </row>
    <row r="198" spans="1:15" ht="30">
      <c r="A198" s="2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8"/>
      <c r="M198" s="32"/>
      <c r="N198" s="31"/>
      <c r="O198" s="32"/>
    </row>
    <row r="199" spans="1:15" ht="30">
      <c r="A199" s="2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8"/>
      <c r="M199" s="32"/>
      <c r="N199" s="31"/>
      <c r="O199" s="32"/>
    </row>
    <row r="200" spans="1:15" ht="20.2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8"/>
      <c r="M200" s="32"/>
      <c r="N200" s="31"/>
      <c r="O200" s="32"/>
    </row>
    <row r="201" spans="1:15" ht="30">
      <c r="A201" s="22" t="s">
        <v>146</v>
      </c>
      <c r="B201" s="36"/>
      <c r="C201" s="36"/>
      <c r="D201" s="36"/>
      <c r="E201" s="2"/>
      <c r="F201" s="36"/>
      <c r="G201" s="36"/>
      <c r="H201" s="36"/>
      <c r="I201" s="36"/>
      <c r="J201" s="36"/>
      <c r="K201" s="36"/>
      <c r="L201" s="38"/>
      <c r="M201" s="32"/>
      <c r="N201" s="31"/>
      <c r="O201" s="32"/>
    </row>
    <row r="202" spans="1:15" ht="30">
      <c r="A202" s="36"/>
      <c r="B202" s="36"/>
      <c r="C202" s="36"/>
      <c r="D202" s="36"/>
      <c r="E202" s="2" t="s">
        <v>147</v>
      </c>
      <c r="F202" s="36"/>
      <c r="G202" s="36"/>
      <c r="H202" s="36"/>
      <c r="I202" s="36"/>
      <c r="J202" s="36"/>
      <c r="K202" s="36"/>
      <c r="L202" s="38"/>
      <c r="M202" s="32"/>
      <c r="N202" s="31"/>
      <c r="O202" s="32"/>
    </row>
    <row r="203" spans="1:15" ht="30">
      <c r="A203" s="2"/>
      <c r="B203" s="39"/>
      <c r="C203" s="36"/>
      <c r="D203" s="2" t="s">
        <v>148</v>
      </c>
      <c r="E203" s="39"/>
      <c r="F203" s="36"/>
      <c r="G203" s="36"/>
      <c r="H203" s="36"/>
      <c r="I203" s="36"/>
      <c r="J203" s="36"/>
      <c r="K203" s="36"/>
      <c r="L203" s="38"/>
      <c r="M203" s="32"/>
      <c r="N203" s="31"/>
      <c r="O203" s="32"/>
    </row>
    <row r="204" spans="1:15" ht="30">
      <c r="A204" s="2"/>
      <c r="B204" s="10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11"/>
      <c r="N204" s="2"/>
      <c r="O204" s="2"/>
    </row>
    <row r="205" spans="1:15" ht="30">
      <c r="A205" s="2"/>
      <c r="B205" s="10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11"/>
      <c r="N205" s="2"/>
      <c r="O205" s="2"/>
    </row>
    <row r="206" spans="1:15" ht="30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30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30">
      <c r="A208" s="8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30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30">
      <c r="A210" s="2"/>
      <c r="B210" s="1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11"/>
      <c r="N210" s="2"/>
      <c r="O210" s="2"/>
    </row>
    <row r="211" spans="1:15" ht="30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30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30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30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30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30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30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30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30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3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30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30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30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30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30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30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36.75">
      <c r="A227" s="2"/>
      <c r="B227" s="2"/>
      <c r="C227" s="2"/>
      <c r="D227" s="2"/>
      <c r="E227" s="2"/>
      <c r="F227" s="13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30">
      <c r="A228" s="2"/>
      <c r="B228" s="2"/>
      <c r="C228" s="2"/>
      <c r="D228" s="2"/>
      <c r="E228" s="2"/>
      <c r="F228" s="8"/>
      <c r="G228" s="2"/>
      <c r="H228" s="2"/>
      <c r="I228" s="2"/>
      <c r="J228" s="2"/>
      <c r="K228" s="2"/>
      <c r="L228" s="2"/>
      <c r="M228" s="2"/>
      <c r="N228" s="2"/>
      <c r="O228" s="4"/>
    </row>
    <row r="229" spans="1:15" ht="30">
      <c r="A229" s="5" t="s">
        <v>70</v>
      </c>
      <c r="B229" s="5"/>
      <c r="C229" s="5"/>
      <c r="D229" s="5"/>
      <c r="E229" s="5"/>
      <c r="F229" s="5"/>
      <c r="G229" s="5"/>
      <c r="H229" s="5"/>
      <c r="I229" s="4"/>
      <c r="J229" s="4"/>
      <c r="K229" s="4"/>
      <c r="L229" s="4"/>
      <c r="M229" s="4"/>
      <c r="N229" s="4"/>
      <c r="O229" s="4" t="s">
        <v>56</v>
      </c>
    </row>
    <row r="230" spans="1:15" ht="30">
      <c r="A230" s="5" t="s">
        <v>2</v>
      </c>
      <c r="B230" s="5"/>
      <c r="C230" s="5"/>
      <c r="D230" s="5"/>
      <c r="E230" s="5"/>
      <c r="F230" s="5"/>
      <c r="G230" s="5"/>
      <c r="H230" s="5"/>
      <c r="I230" s="4"/>
      <c r="J230" s="4"/>
      <c r="K230" s="4"/>
      <c r="L230" s="4"/>
      <c r="M230" s="4"/>
      <c r="N230" s="4"/>
      <c r="O230" s="4"/>
    </row>
    <row r="231" spans="1:15" ht="30">
      <c r="A231" s="5" t="s">
        <v>3</v>
      </c>
      <c r="B231" s="5"/>
      <c r="C231" s="5"/>
      <c r="D231" s="5"/>
      <c r="E231" s="5"/>
      <c r="F231" s="5"/>
      <c r="G231" s="5"/>
      <c r="H231" s="5"/>
      <c r="I231" s="4"/>
      <c r="J231" s="4"/>
      <c r="K231" s="4"/>
      <c r="L231" s="4"/>
      <c r="M231" s="4"/>
      <c r="N231" s="4"/>
      <c r="O231" s="4"/>
    </row>
    <row r="232" spans="1:15" ht="30.75" thickBot="1">
      <c r="A232" s="5" t="str">
        <f>+A3</f>
        <v>         NOVEMBER  2018 </v>
      </c>
      <c r="B232" s="5"/>
      <c r="C232" s="5"/>
      <c r="D232" s="5"/>
      <c r="E232" s="5"/>
      <c r="F232" s="5"/>
      <c r="G232" s="5"/>
      <c r="H232" s="5"/>
      <c r="I232" s="4"/>
      <c r="J232" s="4"/>
      <c r="K232" s="4"/>
      <c r="L232" s="4"/>
      <c r="M232" s="4"/>
      <c r="N232" s="4"/>
      <c r="O232" s="4"/>
    </row>
    <row r="233" spans="1:15" ht="30">
      <c r="A233" s="14"/>
      <c r="B233" s="14"/>
      <c r="C233" s="14"/>
      <c r="D233" s="14"/>
      <c r="E233" s="14"/>
      <c r="F233" s="14"/>
      <c r="G233" s="14"/>
      <c r="H233" s="14"/>
      <c r="I233" s="15"/>
      <c r="J233" s="15"/>
      <c r="K233" s="15"/>
      <c r="L233" s="15"/>
      <c r="M233" s="15"/>
      <c r="N233" s="15"/>
      <c r="O233" s="15"/>
    </row>
    <row r="234" spans="1:15" ht="30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30">
      <c r="A235" s="2"/>
      <c r="B235" s="2"/>
      <c r="C235" s="2"/>
      <c r="D235" s="2"/>
      <c r="E235" s="2"/>
      <c r="F235" s="9" t="s">
        <v>31</v>
      </c>
      <c r="G235" s="2"/>
      <c r="H235" s="9" t="s">
        <v>40</v>
      </c>
      <c r="I235" s="2"/>
      <c r="J235" s="9" t="s">
        <v>44</v>
      </c>
      <c r="K235" s="2"/>
      <c r="L235" s="2"/>
      <c r="M235" s="9" t="s">
        <v>48</v>
      </c>
      <c r="N235" s="4"/>
      <c r="O235" s="4"/>
    </row>
    <row r="236" spans="1:15" ht="30">
      <c r="A236" s="2"/>
      <c r="B236" s="2"/>
      <c r="C236" s="2"/>
      <c r="D236" s="2"/>
      <c r="E236" s="2"/>
      <c r="F236" s="2"/>
      <c r="G236" s="2"/>
      <c r="H236" s="9" t="s">
        <v>41</v>
      </c>
      <c r="I236" s="2"/>
      <c r="J236" s="2"/>
      <c r="K236" s="2"/>
      <c r="L236" s="2"/>
      <c r="M236" s="2"/>
      <c r="N236" s="2"/>
      <c r="O236" s="2"/>
    </row>
    <row r="237" spans="1:15" ht="30">
      <c r="A237" s="2"/>
      <c r="B237" s="2"/>
      <c r="C237" s="2"/>
      <c r="D237" s="2"/>
      <c r="E237" s="2"/>
      <c r="F237" s="9" t="s">
        <v>37</v>
      </c>
      <c r="G237" s="2"/>
      <c r="H237" s="9" t="s">
        <v>42</v>
      </c>
      <c r="I237" s="2"/>
      <c r="J237" s="7"/>
      <c r="K237" s="2"/>
      <c r="L237" s="2"/>
      <c r="M237" s="2"/>
      <c r="N237" s="2"/>
      <c r="O237" s="2"/>
    </row>
    <row r="238" spans="1:15" ht="30">
      <c r="A238" s="2"/>
      <c r="B238" s="2"/>
      <c r="C238" s="2"/>
      <c r="D238" s="2"/>
      <c r="E238" s="2"/>
      <c r="F238" s="18" t="s">
        <v>38</v>
      </c>
      <c r="G238" s="2"/>
      <c r="H238" s="18" t="s">
        <v>38</v>
      </c>
      <c r="I238" s="2"/>
      <c r="J238" s="18" t="s">
        <v>45</v>
      </c>
      <c r="K238" s="2"/>
      <c r="L238" s="2"/>
      <c r="M238" s="18" t="s">
        <v>47</v>
      </c>
      <c r="N238" s="2"/>
      <c r="O238" s="2"/>
    </row>
    <row r="239" spans="1:15" ht="30">
      <c r="A239" s="8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30">
      <c r="A240" s="8" t="s">
        <v>20</v>
      </c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30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30">
      <c r="A242" s="2" t="s">
        <v>5</v>
      </c>
      <c r="B242" s="2"/>
      <c r="C242" s="2"/>
      <c r="D242" s="2"/>
      <c r="E242" s="10"/>
      <c r="F242" s="10">
        <v>20</v>
      </c>
      <c r="G242" s="2"/>
      <c r="H242" s="16" t="s">
        <v>36</v>
      </c>
      <c r="I242" s="2"/>
      <c r="J242" s="16" t="s">
        <v>36</v>
      </c>
      <c r="K242" s="2"/>
      <c r="L242" s="2"/>
      <c r="M242" s="10">
        <f>SUM(F242:J242)</f>
        <v>20</v>
      </c>
      <c r="N242" s="2" t="s">
        <v>49</v>
      </c>
      <c r="O242" s="2"/>
    </row>
    <row r="243" spans="1:15" ht="30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30">
      <c r="A244" s="2" t="s">
        <v>21</v>
      </c>
      <c r="B244" s="2"/>
      <c r="C244" s="2"/>
      <c r="D244" s="2"/>
      <c r="E244" s="12"/>
      <c r="F244" s="11">
        <v>0.30338</v>
      </c>
      <c r="G244" s="11"/>
      <c r="H244" s="11">
        <v>0.2802</v>
      </c>
      <c r="I244" s="2"/>
      <c r="J244" s="11">
        <v>0.29176</v>
      </c>
      <c r="K244" s="2"/>
      <c r="L244" s="2"/>
      <c r="M244" s="11">
        <f>SUM(F244:J244)</f>
        <v>0.87534</v>
      </c>
      <c r="N244" s="2" t="s">
        <v>50</v>
      </c>
      <c r="O244" s="2"/>
    </row>
    <row r="245" spans="1:15" ht="30">
      <c r="A245" s="2"/>
      <c r="B245" s="2"/>
      <c r="C245" s="2"/>
      <c r="D245" s="2"/>
      <c r="E245" s="2"/>
      <c r="F245" s="11"/>
      <c r="G245" s="11"/>
      <c r="H245" s="2"/>
      <c r="I245" s="2"/>
      <c r="J245" s="11"/>
      <c r="K245" s="11"/>
      <c r="L245" s="2"/>
      <c r="M245" s="11"/>
      <c r="N245" s="11"/>
      <c r="O245" s="2"/>
    </row>
    <row r="246" spans="1:15" ht="30">
      <c r="A246" s="2" t="s">
        <v>22</v>
      </c>
      <c r="B246" s="2"/>
      <c r="C246" s="2"/>
      <c r="D246" s="2"/>
      <c r="E246" s="2"/>
      <c r="F246" s="11"/>
      <c r="G246" s="11"/>
      <c r="H246" s="2"/>
      <c r="I246" s="2"/>
      <c r="J246" s="11"/>
      <c r="K246" s="11"/>
      <c r="L246" s="2"/>
      <c r="M246" s="10">
        <f>M244*1.2667</f>
        <v>1.108793178</v>
      </c>
      <c r="N246" s="2" t="s">
        <v>51</v>
      </c>
      <c r="O246" s="2"/>
    </row>
    <row r="247" spans="1:15" ht="30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11"/>
      <c r="L247" s="2"/>
      <c r="M247" s="2"/>
      <c r="N247" s="11"/>
      <c r="O247" s="2"/>
    </row>
    <row r="248" spans="1:15" ht="30">
      <c r="A248" s="2" t="s">
        <v>23</v>
      </c>
      <c r="B248" s="2"/>
      <c r="C248" s="2"/>
      <c r="D248" s="2"/>
      <c r="E248" s="2"/>
      <c r="F248" s="2"/>
      <c r="G248" s="2"/>
      <c r="H248" s="2"/>
      <c r="I248" s="2"/>
      <c r="J248" s="2"/>
      <c r="K248" s="11"/>
      <c r="L248" s="2"/>
      <c r="M248" s="17">
        <v>0.0173</v>
      </c>
      <c r="N248" s="2" t="s">
        <v>49</v>
      </c>
      <c r="O248" s="2"/>
    </row>
    <row r="249" spans="1:15" ht="30">
      <c r="A249" s="2" t="s">
        <v>79</v>
      </c>
      <c r="B249" s="2"/>
      <c r="C249" s="2"/>
      <c r="D249" s="2"/>
      <c r="E249" s="2"/>
      <c r="F249" s="2"/>
      <c r="G249" s="2"/>
      <c r="H249" s="2"/>
      <c r="I249" s="2"/>
      <c r="J249" s="2"/>
      <c r="K249" s="11"/>
      <c r="L249" s="2"/>
      <c r="M249" s="17"/>
      <c r="N249" s="2"/>
      <c r="O249" s="2"/>
    </row>
    <row r="250" spans="1:15" ht="30">
      <c r="A250" s="2" t="s">
        <v>83</v>
      </c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10">
        <v>1.54</v>
      </c>
      <c r="N250" s="2" t="s">
        <v>49</v>
      </c>
      <c r="O250" s="2"/>
    </row>
    <row r="251" spans="1:15" ht="30">
      <c r="A251" s="2" t="s">
        <v>84</v>
      </c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10">
        <v>9.53</v>
      </c>
      <c r="N251" s="2" t="s">
        <v>49</v>
      </c>
      <c r="O251" s="2"/>
    </row>
    <row r="252" spans="1:15" ht="30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30">
      <c r="A253" s="8" t="s">
        <v>24</v>
      </c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30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30">
      <c r="A255" s="2" t="s">
        <v>5</v>
      </c>
      <c r="B255" s="2"/>
      <c r="C255" s="2"/>
      <c r="D255" s="2"/>
      <c r="E255" s="10"/>
      <c r="F255" s="10">
        <v>20</v>
      </c>
      <c r="G255" s="2"/>
      <c r="H255" s="16" t="s">
        <v>36</v>
      </c>
      <c r="I255" s="2"/>
      <c r="J255" s="16" t="s">
        <v>36</v>
      </c>
      <c r="K255" s="2"/>
      <c r="L255" s="2"/>
      <c r="M255" s="10">
        <f>SUM(F255:J255)</f>
        <v>20</v>
      </c>
      <c r="N255" s="2" t="s">
        <v>49</v>
      </c>
      <c r="O255" s="2"/>
    </row>
    <row r="256" spans="1:15" ht="30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11"/>
      <c r="L256" s="2"/>
      <c r="M256" s="2"/>
      <c r="N256" s="11"/>
      <c r="O256" s="2"/>
    </row>
    <row r="257" spans="1:15" ht="30">
      <c r="A257" s="2" t="s">
        <v>21</v>
      </c>
      <c r="B257" s="2"/>
      <c r="C257" s="2"/>
      <c r="D257" s="2"/>
      <c r="E257" s="12"/>
      <c r="F257" s="11">
        <v>0.06386</v>
      </c>
      <c r="G257" s="11"/>
      <c r="H257" s="16" t="s">
        <v>36</v>
      </c>
      <c r="I257" s="2"/>
      <c r="J257" s="11">
        <f>J244</f>
        <v>0.29176</v>
      </c>
      <c r="K257" s="2"/>
      <c r="L257" s="2"/>
      <c r="M257" s="11">
        <f>SUM(F257:J257)</f>
        <v>0.35562000000000005</v>
      </c>
      <c r="N257" s="2" t="s">
        <v>50</v>
      </c>
      <c r="O257" s="2"/>
    </row>
    <row r="258" spans="1:15" ht="30">
      <c r="A258" s="2"/>
      <c r="B258" s="2"/>
      <c r="C258" s="2"/>
      <c r="D258" s="2"/>
      <c r="E258" s="11"/>
      <c r="F258" s="11"/>
      <c r="G258" s="11"/>
      <c r="H258" s="2"/>
      <c r="I258" s="2"/>
      <c r="J258" s="11"/>
      <c r="K258" s="2"/>
      <c r="L258" s="2"/>
      <c r="M258" s="11"/>
      <c r="N258" s="2"/>
      <c r="O258" s="11"/>
    </row>
    <row r="259" spans="1:15" ht="30">
      <c r="A259" s="2" t="s">
        <v>22</v>
      </c>
      <c r="B259" s="2"/>
      <c r="C259" s="2"/>
      <c r="D259" s="2"/>
      <c r="E259" s="2"/>
      <c r="F259" s="11"/>
      <c r="G259" s="11"/>
      <c r="H259" s="2"/>
      <c r="I259" s="2"/>
      <c r="J259" s="11"/>
      <c r="K259" s="11"/>
      <c r="L259" s="2"/>
      <c r="M259" s="10">
        <f>M257*1.2667</f>
        <v>0.45046385400000005</v>
      </c>
      <c r="N259" s="2" t="s">
        <v>51</v>
      </c>
      <c r="O259" s="2"/>
    </row>
    <row r="260" spans="1:15" ht="30">
      <c r="A260" s="2" t="s">
        <v>79</v>
      </c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t="30">
      <c r="A261" s="2" t="s">
        <v>83</v>
      </c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10">
        <v>1.54</v>
      </c>
      <c r="N261" s="2" t="s">
        <v>49</v>
      </c>
      <c r="O261" s="2"/>
    </row>
    <row r="262" spans="1:15" ht="30">
      <c r="A262" s="2" t="s">
        <v>84</v>
      </c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10">
        <v>9.53</v>
      </c>
      <c r="N262" s="2" t="s">
        <v>49</v>
      </c>
      <c r="O262" s="2"/>
    </row>
    <row r="263" spans="1:15" ht="30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ht="30">
      <c r="A264" s="8" t="s">
        <v>25</v>
      </c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30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t="30">
      <c r="A266" s="2" t="s">
        <v>5</v>
      </c>
      <c r="B266" s="2"/>
      <c r="C266" s="2"/>
      <c r="D266" s="2"/>
      <c r="E266" s="10"/>
      <c r="F266" s="10">
        <v>330</v>
      </c>
      <c r="G266" s="2"/>
      <c r="H266" s="16" t="s">
        <v>36</v>
      </c>
      <c r="I266" s="2"/>
      <c r="J266" s="16" t="s">
        <v>36</v>
      </c>
      <c r="K266" s="2"/>
      <c r="L266" s="2"/>
      <c r="M266" s="10">
        <f>SUM(F266:J266)</f>
        <v>330</v>
      </c>
      <c r="N266" s="2" t="s">
        <v>49</v>
      </c>
      <c r="O266" s="2"/>
    </row>
    <row r="267" spans="1:15" ht="30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30">
      <c r="A268" s="2" t="s">
        <v>26</v>
      </c>
      <c r="B268" s="2"/>
      <c r="C268" s="2"/>
      <c r="D268" s="2"/>
      <c r="E268" s="2"/>
      <c r="F268" s="11">
        <v>0.06458</v>
      </c>
      <c r="G268" s="2"/>
      <c r="H268" s="11">
        <f>+H244</f>
        <v>0.2802</v>
      </c>
      <c r="I268" s="2"/>
      <c r="J268" s="11">
        <f>ROUND(((((J112)/365)*12)+J114),5)+0.00001</f>
        <v>0.043340000000000004</v>
      </c>
      <c r="K268" s="2"/>
      <c r="L268" s="2"/>
      <c r="M268" s="11">
        <f>SUM(F268:J268)</f>
        <v>0.38811999999999997</v>
      </c>
      <c r="N268" s="2" t="s">
        <v>50</v>
      </c>
      <c r="O268" s="2"/>
    </row>
    <row r="269" spans="1:15" ht="30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30">
      <c r="A270" s="2" t="s">
        <v>21</v>
      </c>
      <c r="B270" s="2"/>
      <c r="C270" s="2"/>
      <c r="D270" s="2"/>
      <c r="E270" s="12"/>
      <c r="F270" s="2"/>
      <c r="G270" s="11"/>
      <c r="H270" s="2"/>
      <c r="I270" s="2"/>
      <c r="J270" s="11">
        <f>+J118</f>
        <v>0.24842</v>
      </c>
      <c r="K270" s="2"/>
      <c r="L270" s="2"/>
      <c r="M270" s="11">
        <f>(J270)</f>
        <v>0.24842</v>
      </c>
      <c r="N270" s="2" t="s">
        <v>50</v>
      </c>
      <c r="O270" s="2"/>
    </row>
    <row r="271" spans="1:15" ht="30">
      <c r="A271" s="2"/>
      <c r="B271" s="2"/>
      <c r="C271" s="2"/>
      <c r="D271" s="2"/>
      <c r="E271" s="2"/>
      <c r="F271" s="11"/>
      <c r="G271" s="11"/>
      <c r="H271" s="2"/>
      <c r="I271" s="2"/>
      <c r="J271" s="11"/>
      <c r="K271" s="11"/>
      <c r="L271" s="2"/>
      <c r="M271" s="11"/>
      <c r="N271" s="11"/>
      <c r="O271" s="2"/>
    </row>
    <row r="272" spans="1:15" ht="30">
      <c r="A272" s="2" t="s">
        <v>27</v>
      </c>
      <c r="B272" s="2"/>
      <c r="C272" s="2"/>
      <c r="D272" s="2"/>
      <c r="E272" s="2"/>
      <c r="F272" s="11"/>
      <c r="G272" s="11"/>
      <c r="H272" s="2"/>
      <c r="I272" s="2"/>
      <c r="J272" s="11"/>
      <c r="K272" s="11"/>
      <c r="L272" s="2"/>
      <c r="M272" s="11">
        <f>(M268+M270)*1.2667</f>
        <v>0.806305218</v>
      </c>
      <c r="N272" s="2" t="s">
        <v>51</v>
      </c>
      <c r="O272" s="2"/>
    </row>
    <row r="273" spans="1:15" ht="30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1"/>
      <c r="L273" s="2"/>
      <c r="M273" s="2"/>
      <c r="N273" s="11"/>
      <c r="O273" s="2"/>
    </row>
    <row r="274" spans="1:15" ht="30">
      <c r="A274" s="2" t="s">
        <v>23</v>
      </c>
      <c r="B274" s="2"/>
      <c r="C274" s="2"/>
      <c r="D274" s="2"/>
      <c r="E274" s="2"/>
      <c r="F274" s="2"/>
      <c r="G274" s="2"/>
      <c r="H274" s="2"/>
      <c r="I274" s="2"/>
      <c r="J274" s="2"/>
      <c r="K274" s="11"/>
      <c r="L274" s="2"/>
      <c r="M274" s="17">
        <v>0.0173</v>
      </c>
      <c r="N274" s="2" t="s">
        <v>49</v>
      </c>
      <c r="O274" s="2"/>
    </row>
    <row r="275" spans="1:15" ht="30">
      <c r="A275" s="2" t="s">
        <v>79</v>
      </c>
      <c r="B275" s="2"/>
      <c r="C275" s="2"/>
      <c r="D275" s="2"/>
      <c r="E275" s="2"/>
      <c r="F275" s="2"/>
      <c r="G275" s="2"/>
      <c r="H275" s="2"/>
      <c r="I275" s="2"/>
      <c r="J275" s="2"/>
      <c r="K275" s="11"/>
      <c r="L275" s="2"/>
      <c r="M275" s="17"/>
      <c r="N275" s="2"/>
      <c r="O275" s="2"/>
    </row>
    <row r="276" spans="1:15" ht="30">
      <c r="A276" s="2" t="s">
        <v>76</v>
      </c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10">
        <v>87.05</v>
      </c>
      <c r="N276" s="2" t="s">
        <v>49</v>
      </c>
      <c r="O276" s="2"/>
    </row>
    <row r="277" spans="1:15" ht="30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ht="30">
      <c r="A278" s="8" t="s">
        <v>28</v>
      </c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30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ht="30">
      <c r="A280" s="2" t="s">
        <v>5</v>
      </c>
      <c r="B280" s="2"/>
      <c r="C280" s="2"/>
      <c r="D280" s="2"/>
      <c r="E280" s="10"/>
      <c r="F280" s="10">
        <f>F266</f>
        <v>330</v>
      </c>
      <c r="G280" s="2"/>
      <c r="H280" s="16" t="s">
        <v>36</v>
      </c>
      <c r="I280" s="2"/>
      <c r="J280" s="16" t="s">
        <v>36</v>
      </c>
      <c r="K280" s="2"/>
      <c r="L280" s="2"/>
      <c r="M280" s="10">
        <f>SUM(F280:J280)</f>
        <v>330</v>
      </c>
      <c r="N280" s="2" t="s">
        <v>49</v>
      </c>
      <c r="O280" s="2"/>
    </row>
    <row r="281" spans="1:15" ht="30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1"/>
      <c r="L281" s="2"/>
      <c r="M281" s="2"/>
      <c r="N281" s="11"/>
      <c r="O281" s="2"/>
    </row>
    <row r="282" spans="1:15" ht="30">
      <c r="A282" s="2" t="s">
        <v>26</v>
      </c>
      <c r="B282" s="2"/>
      <c r="C282" s="2"/>
      <c r="D282" s="2"/>
      <c r="E282" s="2"/>
      <c r="F282" s="11">
        <f>+F268</f>
        <v>0.06458</v>
      </c>
      <c r="G282" s="2"/>
      <c r="H282" s="16" t="s">
        <v>36</v>
      </c>
      <c r="I282" s="2"/>
      <c r="J282" s="11">
        <f>(J268)</f>
        <v>0.043340000000000004</v>
      </c>
      <c r="K282" s="11"/>
      <c r="L282" s="2"/>
      <c r="M282" s="11">
        <f>(F282+J282)</f>
        <v>0.10792</v>
      </c>
      <c r="N282" s="2" t="s">
        <v>50</v>
      </c>
      <c r="O282" s="2"/>
    </row>
    <row r="283" spans="1:15" ht="30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1"/>
      <c r="L283" s="2"/>
      <c r="M283" s="2"/>
      <c r="N283" s="11"/>
      <c r="O283" s="2"/>
    </row>
    <row r="284" spans="1:15" ht="30">
      <c r="A284" s="2" t="s">
        <v>21</v>
      </c>
      <c r="B284" s="2"/>
      <c r="C284" s="2"/>
      <c r="D284" s="2"/>
      <c r="E284" s="12"/>
      <c r="F284" s="11"/>
      <c r="G284" s="11"/>
      <c r="H284" s="16" t="s">
        <v>36</v>
      </c>
      <c r="I284" s="2"/>
      <c r="J284" s="11">
        <f>J270</f>
        <v>0.24842</v>
      </c>
      <c r="K284" s="2"/>
      <c r="L284" s="2"/>
      <c r="M284" s="11">
        <f>SUM(F284:J284)</f>
        <v>0.24842</v>
      </c>
      <c r="N284" s="2" t="s">
        <v>50</v>
      </c>
      <c r="O284" s="2"/>
    </row>
    <row r="285" spans="1:15" ht="30">
      <c r="A285" s="2"/>
      <c r="B285" s="2"/>
      <c r="C285" s="2"/>
      <c r="D285" s="2"/>
      <c r="E285" s="11"/>
      <c r="F285" s="11"/>
      <c r="G285" s="11"/>
      <c r="H285" s="2"/>
      <c r="I285" s="2"/>
      <c r="J285" s="11"/>
      <c r="K285" s="2"/>
      <c r="L285" s="2"/>
      <c r="M285" s="11"/>
      <c r="N285" s="2"/>
      <c r="O285" s="11"/>
    </row>
    <row r="286" spans="1:15" ht="30">
      <c r="A286" s="2" t="s">
        <v>27</v>
      </c>
      <c r="B286" s="2"/>
      <c r="C286" s="2"/>
      <c r="D286" s="2"/>
      <c r="E286" s="2"/>
      <c r="F286" s="11"/>
      <c r="G286" s="11"/>
      <c r="H286" s="2"/>
      <c r="I286" s="2"/>
      <c r="J286" s="11"/>
      <c r="K286" s="11"/>
      <c r="L286" s="2"/>
      <c r="M286" s="11">
        <f>ROUND((M282+M284)*1.2667,5)</f>
        <v>0.45138</v>
      </c>
      <c r="N286" s="2" t="s">
        <v>51</v>
      </c>
      <c r="O286" s="2"/>
    </row>
    <row r="287" spans="1:15" ht="30">
      <c r="A287" s="2" t="s">
        <v>79</v>
      </c>
      <c r="B287" s="2"/>
      <c r="C287" s="2"/>
      <c r="D287" s="2"/>
      <c r="E287" s="2"/>
      <c r="F287" s="2"/>
      <c r="G287" s="2"/>
      <c r="H287" s="2"/>
      <c r="I287" s="2"/>
      <c r="J287" s="2"/>
      <c r="K287" s="11"/>
      <c r="L287" s="2"/>
      <c r="M287" s="17"/>
      <c r="N287" s="2"/>
      <c r="O287" s="2"/>
    </row>
    <row r="288" spans="1:15" ht="30">
      <c r="A288" s="2" t="s">
        <v>76</v>
      </c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10">
        <v>87.05</v>
      </c>
      <c r="N288" s="2" t="s">
        <v>49</v>
      </c>
      <c r="O288" s="2"/>
    </row>
    <row r="289" spans="1:15" ht="30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ht="3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ht="30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ht="30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 ht="30">
      <c r="A293" s="22" t="s">
        <v>63</v>
      </c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ht="30">
      <c r="A294" s="23" t="s">
        <v>64</v>
      </c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ht="30">
      <c r="A295" s="23" t="s">
        <v>29</v>
      </c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 ht="30">
      <c r="A296" s="23" t="s">
        <v>30</v>
      </c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 ht="30">
      <c r="A297" s="19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 ht="30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ht="30">
      <c r="A299" s="3"/>
      <c r="B299" s="2"/>
      <c r="C299" s="2"/>
      <c r="D299" s="2"/>
      <c r="E299" s="2"/>
      <c r="F299" s="2" t="str">
        <f>+F159</f>
        <v>This Filing Effective for the Billing Month of September 2018</v>
      </c>
      <c r="G299" s="2"/>
      <c r="H299" s="2"/>
      <c r="I299" s="2"/>
      <c r="J299" s="2"/>
      <c r="K299" s="2"/>
      <c r="L299" s="2"/>
      <c r="M299" s="2"/>
      <c r="N299" s="2"/>
      <c r="O299" s="2"/>
    </row>
    <row r="300" spans="1:15" ht="30">
      <c r="A300" s="2"/>
      <c r="B300" s="2"/>
      <c r="C300" s="2"/>
      <c r="D300" s="2"/>
      <c r="E300" s="2"/>
      <c r="F300" s="2" t="str">
        <f>+F160</f>
        <v>Superseding Filing Effective for the Billing Month of June 2018  </v>
      </c>
      <c r="G300" s="2"/>
      <c r="H300" s="2"/>
      <c r="I300" s="2"/>
      <c r="J300" s="2"/>
      <c r="K300" s="2"/>
      <c r="L300" s="2"/>
      <c r="M300" s="2"/>
      <c r="N300" s="2"/>
      <c r="O300" s="2"/>
    </row>
    <row r="301" spans="1:15" ht="30">
      <c r="A301" s="2" t="str">
        <f>+A158</f>
        <v>FILED 08-01-18</v>
      </c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ht="30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ht="30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ht="36.75">
      <c r="A304" s="2"/>
      <c r="B304" s="2"/>
      <c r="C304" s="2"/>
      <c r="D304" s="2"/>
      <c r="E304" s="2"/>
      <c r="F304" s="13"/>
      <c r="G304" s="2"/>
      <c r="H304" s="2"/>
      <c r="I304" s="2"/>
      <c r="J304" s="2"/>
      <c r="K304" s="2"/>
      <c r="L304" s="2"/>
      <c r="M304" s="2"/>
      <c r="N304" s="2"/>
      <c r="O304" s="2"/>
    </row>
    <row r="305" spans="1:15" ht="30">
      <c r="A305" s="2"/>
      <c r="B305" s="2"/>
      <c r="C305" s="2"/>
      <c r="D305" s="2"/>
      <c r="E305" s="2"/>
      <c r="F305" s="8"/>
      <c r="G305" s="2"/>
      <c r="H305" s="2"/>
      <c r="I305" s="2"/>
      <c r="J305" s="2"/>
      <c r="K305" s="2"/>
      <c r="L305" s="2"/>
      <c r="M305" s="2"/>
      <c r="N305" s="2"/>
      <c r="O305" s="4" t="s">
        <v>52</v>
      </c>
    </row>
    <row r="306" spans="1:15" ht="30">
      <c r="A306" s="5" t="s">
        <v>1</v>
      </c>
      <c r="B306" s="5"/>
      <c r="C306" s="5"/>
      <c r="D306" s="5"/>
      <c r="E306" s="5"/>
      <c r="F306" s="5"/>
      <c r="G306" s="5"/>
      <c r="H306" s="5"/>
      <c r="I306" s="4"/>
      <c r="J306" s="4"/>
      <c r="K306" s="4"/>
      <c r="L306" s="4"/>
      <c r="M306" s="4"/>
      <c r="N306" s="4"/>
      <c r="O306" s="4"/>
    </row>
    <row r="307" spans="1:15" ht="30">
      <c r="A307" s="5" t="s">
        <v>2</v>
      </c>
      <c r="B307" s="5"/>
      <c r="C307" s="5"/>
      <c r="D307" s="5"/>
      <c r="E307" s="5"/>
      <c r="F307" s="5"/>
      <c r="G307" s="5"/>
      <c r="H307" s="5"/>
      <c r="I307" s="4"/>
      <c r="J307" s="4"/>
      <c r="K307" s="4"/>
      <c r="L307" s="4"/>
      <c r="M307" s="4"/>
      <c r="N307" s="4"/>
      <c r="O307" s="4"/>
    </row>
    <row r="308" spans="1:15" ht="30">
      <c r="A308" s="5" t="s">
        <v>3</v>
      </c>
      <c r="B308" s="5"/>
      <c r="C308" s="5"/>
      <c r="D308" s="5"/>
      <c r="E308" s="5"/>
      <c r="F308" s="5"/>
      <c r="G308" s="5"/>
      <c r="H308" s="5"/>
      <c r="I308" s="4"/>
      <c r="J308" s="4"/>
      <c r="K308" s="4"/>
      <c r="L308" s="4"/>
      <c r="M308" s="4"/>
      <c r="N308" s="4"/>
      <c r="O308" s="4"/>
    </row>
    <row r="309" spans="1:15" ht="30.75" thickBot="1">
      <c r="A309" s="5" t="str">
        <f>+A3</f>
        <v>         NOVEMBER  2018 </v>
      </c>
      <c r="B309" s="5"/>
      <c r="C309" s="5"/>
      <c r="D309" s="5"/>
      <c r="E309" s="5"/>
      <c r="F309" s="5"/>
      <c r="G309" s="5"/>
      <c r="H309" s="5"/>
      <c r="I309" s="4"/>
      <c r="J309" s="4"/>
      <c r="K309" s="4"/>
      <c r="L309" s="4"/>
      <c r="M309" s="4"/>
      <c r="N309" s="4"/>
      <c r="O309" s="4"/>
    </row>
    <row r="310" spans="1:15" ht="30">
      <c r="A310" s="14"/>
      <c r="B310" s="14"/>
      <c r="C310" s="14"/>
      <c r="D310" s="14"/>
      <c r="E310" s="14"/>
      <c r="F310" s="14"/>
      <c r="G310" s="14"/>
      <c r="H310" s="14"/>
      <c r="I310" s="15"/>
      <c r="J310" s="15"/>
      <c r="K310" s="15"/>
      <c r="L310" s="15"/>
      <c r="M310" s="15"/>
      <c r="N310" s="15"/>
      <c r="O310" s="15"/>
    </row>
    <row r="311" spans="1:15" ht="30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ht="30">
      <c r="A312" s="2"/>
      <c r="B312" s="2"/>
      <c r="C312" s="2"/>
      <c r="D312" s="2"/>
      <c r="E312" s="2"/>
      <c r="F312" s="9" t="s">
        <v>31</v>
      </c>
      <c r="G312" s="2"/>
      <c r="H312" s="2"/>
      <c r="I312" s="2"/>
      <c r="J312" s="9" t="s">
        <v>40</v>
      </c>
      <c r="K312" s="2"/>
      <c r="L312" s="2"/>
      <c r="M312" s="9" t="s">
        <v>46</v>
      </c>
      <c r="N312" s="4"/>
      <c r="O312" s="4"/>
    </row>
    <row r="313" spans="1:15" ht="30">
      <c r="A313" s="2"/>
      <c r="B313" s="2"/>
      <c r="C313" s="2"/>
      <c r="D313" s="2"/>
      <c r="E313" s="2"/>
      <c r="F313" s="9" t="s">
        <v>32</v>
      </c>
      <c r="G313" s="2"/>
      <c r="H313" s="2"/>
      <c r="I313" s="2"/>
      <c r="J313" s="9" t="s">
        <v>43</v>
      </c>
      <c r="K313" s="2"/>
      <c r="L313" s="2"/>
      <c r="M313" s="9" t="s">
        <v>47</v>
      </c>
      <c r="N313" s="2"/>
      <c r="O313" s="2"/>
    </row>
    <row r="314" spans="1:15" ht="30">
      <c r="A314" s="2"/>
      <c r="B314" s="2"/>
      <c r="C314" s="2"/>
      <c r="D314" s="2"/>
      <c r="E314" s="2"/>
      <c r="F314" s="2"/>
      <c r="G314" s="2"/>
      <c r="H314" s="2"/>
      <c r="I314" s="2"/>
      <c r="J314" s="7"/>
      <c r="K314" s="2"/>
      <c r="L314" s="2"/>
      <c r="M314" s="2"/>
      <c r="N314" s="2"/>
      <c r="O314" s="2"/>
    </row>
    <row r="315" spans="1:15" ht="24.75" customHeight="1">
      <c r="A315" s="2"/>
      <c r="B315" s="2"/>
      <c r="C315" s="2"/>
      <c r="D315" s="2"/>
      <c r="E315" s="2"/>
      <c r="F315" s="7"/>
      <c r="G315" s="2"/>
      <c r="H315" s="7"/>
      <c r="I315" s="2"/>
      <c r="J315" s="7"/>
      <c r="K315" s="2"/>
      <c r="L315" s="2"/>
      <c r="M315" s="7"/>
      <c r="N315" s="2"/>
      <c r="O315" s="2"/>
    </row>
    <row r="316" spans="1:15" ht="24.75" customHeight="1">
      <c r="A316" s="8" t="s">
        <v>55</v>
      </c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ht="24.75" customHeight="1">
      <c r="A317" s="8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ht="24.75" customHeight="1">
      <c r="A318" s="2" t="s">
        <v>5</v>
      </c>
      <c r="B318" s="2"/>
      <c r="C318" s="2"/>
      <c r="D318" s="2"/>
      <c r="E318" s="2"/>
      <c r="F318" s="10">
        <v>2461.03</v>
      </c>
      <c r="G318" s="2"/>
      <c r="H318" s="2"/>
      <c r="I318" s="2"/>
      <c r="J318" s="9" t="s">
        <v>36</v>
      </c>
      <c r="K318" s="2"/>
      <c r="L318" s="2"/>
      <c r="M318" s="10">
        <f>SUM(F318:J318)</f>
        <v>2461.03</v>
      </c>
      <c r="N318" s="2"/>
      <c r="O318" s="2" t="s">
        <v>49</v>
      </c>
    </row>
    <row r="319" spans="1:15" ht="24.75" customHeight="1">
      <c r="A319" s="2"/>
      <c r="B319" s="2"/>
      <c r="C319" s="2"/>
      <c r="D319" s="2"/>
      <c r="E319" s="10"/>
      <c r="F319" s="10"/>
      <c r="G319" s="2"/>
      <c r="H319" s="11"/>
      <c r="I319" s="2"/>
      <c r="J319" s="11"/>
      <c r="K319" s="2"/>
      <c r="L319" s="2"/>
      <c r="M319" s="10"/>
      <c r="N319" s="2"/>
      <c r="O319" s="2"/>
    </row>
    <row r="320" spans="1:15" ht="24.75" customHeight="1">
      <c r="A320" s="2" t="s">
        <v>12</v>
      </c>
      <c r="B320" s="2"/>
      <c r="C320" s="2"/>
      <c r="D320" s="2"/>
      <c r="E320" s="2"/>
      <c r="F320" s="9" t="s">
        <v>36</v>
      </c>
      <c r="G320" s="2"/>
      <c r="H320" s="2"/>
      <c r="I320" s="2"/>
      <c r="J320" s="11">
        <v>0.16505</v>
      </c>
      <c r="K320" s="2"/>
      <c r="L320" s="2"/>
      <c r="M320" s="11">
        <f>SUM(F320:J320)</f>
        <v>0.16505</v>
      </c>
      <c r="N320" s="2"/>
      <c r="O320" s="2" t="s">
        <v>50</v>
      </c>
    </row>
    <row r="321" spans="1:15" ht="24.75" customHeight="1">
      <c r="A321" s="2"/>
      <c r="B321" s="2"/>
      <c r="C321" s="2"/>
      <c r="D321" s="2"/>
      <c r="E321" s="12"/>
      <c r="F321" s="11"/>
      <c r="G321" s="11"/>
      <c r="H321" s="12"/>
      <c r="I321" s="2"/>
      <c r="J321" s="11"/>
      <c r="K321" s="2"/>
      <c r="L321" s="2"/>
      <c r="M321" s="11"/>
      <c r="N321" s="2"/>
      <c r="O321" s="2"/>
    </row>
    <row r="322" spans="1:15" ht="24.75" customHeight="1">
      <c r="A322" s="2" t="s">
        <v>14</v>
      </c>
      <c r="B322" s="2"/>
      <c r="C322" s="2"/>
      <c r="D322" s="2"/>
      <c r="E322" s="2"/>
      <c r="F322" s="11">
        <v>0.03457</v>
      </c>
      <c r="G322" s="2"/>
      <c r="H322" s="2"/>
      <c r="I322" s="2"/>
      <c r="J322" s="9" t="s">
        <v>36</v>
      </c>
      <c r="K322" s="11"/>
      <c r="L322" s="2"/>
      <c r="M322" s="11">
        <f>SUM(F322:J322)</f>
        <v>0.03457</v>
      </c>
      <c r="N322" s="11"/>
      <c r="O322" s="2" t="s">
        <v>50</v>
      </c>
    </row>
    <row r="323" spans="1:15" ht="24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1"/>
      <c r="L323" s="2"/>
      <c r="M323" s="17"/>
      <c r="N323" s="2"/>
      <c r="O323" s="2"/>
    </row>
    <row r="324" spans="1:15" ht="24.75" customHeight="1">
      <c r="A324" s="2" t="s">
        <v>15</v>
      </c>
      <c r="B324" s="2"/>
      <c r="C324" s="2"/>
      <c r="D324" s="2"/>
      <c r="E324" s="2"/>
      <c r="F324" s="9" t="s">
        <v>36</v>
      </c>
      <c r="G324" s="2"/>
      <c r="H324" s="2"/>
      <c r="I324" s="2"/>
      <c r="J324" s="11">
        <f>+J284</f>
        <v>0.24842</v>
      </c>
      <c r="K324" s="2"/>
      <c r="L324" s="2"/>
      <c r="M324" s="11">
        <f>SUM(F324:J324)</f>
        <v>0.24842</v>
      </c>
      <c r="N324" s="2"/>
      <c r="O324" s="2" t="s">
        <v>50</v>
      </c>
    </row>
    <row r="325" spans="1:15" ht="30">
      <c r="A325" s="2" t="s">
        <v>79</v>
      </c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 ht="30">
      <c r="A326" s="2" t="s">
        <v>76</v>
      </c>
      <c r="B326" s="2"/>
      <c r="C326" s="2"/>
      <c r="D326" s="2"/>
      <c r="E326" s="2"/>
      <c r="F326" s="9"/>
      <c r="G326" s="2"/>
      <c r="H326" s="2"/>
      <c r="I326" s="2"/>
      <c r="J326" s="10"/>
      <c r="K326" s="2"/>
      <c r="L326" s="2"/>
      <c r="M326" s="10">
        <v>983.1</v>
      </c>
      <c r="N326" s="2"/>
      <c r="O326" s="2" t="s">
        <v>49</v>
      </c>
    </row>
    <row r="327" spans="1:15" ht="24.75" customHeight="1">
      <c r="A327" s="8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 ht="24.75" customHeight="1">
      <c r="A328" s="2"/>
      <c r="B328" s="2"/>
      <c r="C328" s="2"/>
      <c r="D328" s="2"/>
      <c r="E328" s="10"/>
      <c r="F328" s="10"/>
      <c r="G328" s="2"/>
      <c r="H328" s="11"/>
      <c r="I328" s="2"/>
      <c r="J328" s="11"/>
      <c r="K328" s="2"/>
      <c r="L328" s="2"/>
      <c r="M328" s="10"/>
      <c r="N328" s="2"/>
      <c r="O328" s="2"/>
    </row>
    <row r="329" spans="1:15" ht="24.75" customHeight="1">
      <c r="A329" s="2"/>
      <c r="B329" s="2"/>
      <c r="C329" s="2"/>
      <c r="D329" s="2"/>
      <c r="E329" s="2"/>
      <c r="F329" s="10"/>
      <c r="G329" s="2"/>
      <c r="H329" s="2"/>
      <c r="I329" s="2"/>
      <c r="J329" s="9"/>
      <c r="K329" s="11"/>
      <c r="L329" s="2"/>
      <c r="M329" s="10"/>
      <c r="N329" s="11"/>
      <c r="O329" s="2"/>
    </row>
    <row r="330" spans="1:15" ht="24.75" customHeight="1">
      <c r="A330" s="2"/>
      <c r="B330" s="2"/>
      <c r="C330" s="2"/>
      <c r="D330" s="2"/>
      <c r="E330" s="12"/>
      <c r="F330" s="11"/>
      <c r="G330" s="11"/>
      <c r="H330" s="11"/>
      <c r="I330" s="2"/>
      <c r="J330" s="11"/>
      <c r="K330" s="2"/>
      <c r="L330" s="2"/>
      <c r="M330" s="11"/>
      <c r="N330" s="2"/>
      <c r="O330" s="2"/>
    </row>
    <row r="331" spans="1:15" ht="24.75" customHeight="1">
      <c r="A331" s="2"/>
      <c r="B331" s="2"/>
      <c r="C331" s="2"/>
      <c r="D331" s="2"/>
      <c r="E331" s="11"/>
      <c r="F331" s="11"/>
      <c r="G331" s="11"/>
      <c r="H331" s="2"/>
      <c r="I331" s="2"/>
      <c r="J331" s="11"/>
      <c r="K331" s="2"/>
      <c r="L331" s="2"/>
      <c r="M331" s="11"/>
      <c r="N331" s="2"/>
      <c r="O331" s="11"/>
    </row>
    <row r="332" spans="1:15" ht="24.75" customHeight="1">
      <c r="A332" s="2"/>
      <c r="B332" s="2"/>
      <c r="C332" s="2"/>
      <c r="D332" s="2"/>
      <c r="E332" s="2"/>
      <c r="F332" s="11"/>
      <c r="G332" s="11"/>
      <c r="H332" s="2"/>
      <c r="I332" s="2"/>
      <c r="J332" s="11"/>
      <c r="K332" s="11"/>
      <c r="L332" s="2"/>
      <c r="M332" s="11"/>
      <c r="N332" s="2"/>
      <c r="O332" s="2"/>
    </row>
    <row r="333" spans="1:15" ht="24.75" customHeight="1">
      <c r="A333" s="2"/>
      <c r="B333" s="2"/>
      <c r="C333" s="2"/>
      <c r="D333" s="2"/>
      <c r="E333" s="2"/>
      <c r="F333" s="9"/>
      <c r="G333" s="2"/>
      <c r="H333" s="2"/>
      <c r="I333" s="2"/>
      <c r="J333" s="11"/>
      <c r="K333" s="2"/>
      <c r="L333" s="2"/>
      <c r="M333" s="11"/>
      <c r="N333" s="2"/>
      <c r="O333" s="2"/>
    </row>
    <row r="334" spans="1:15" ht="24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 ht="24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 ht="24.75" customHeight="1">
      <c r="A336" s="2"/>
      <c r="B336" s="2"/>
      <c r="C336" s="2"/>
      <c r="D336" s="2"/>
      <c r="E336" s="2"/>
      <c r="F336" s="2"/>
      <c r="G336" s="2"/>
      <c r="H336" s="2"/>
      <c r="I336" s="2"/>
      <c r="J336" s="9"/>
      <c r="K336" s="2"/>
      <c r="L336" s="2"/>
      <c r="M336" s="11"/>
      <c r="N336" s="2"/>
      <c r="O336" s="2"/>
    </row>
    <row r="337" spans="1:15" ht="24.75" customHeight="1">
      <c r="A337" s="2" t="str">
        <f>+A301</f>
        <v>FILED 08-01-18</v>
      </c>
      <c r="B337" s="2"/>
      <c r="C337" s="2"/>
      <c r="D337" s="2"/>
      <c r="E337" s="2"/>
      <c r="F337" s="11"/>
      <c r="G337" s="2"/>
      <c r="H337" s="2"/>
      <c r="I337" s="2"/>
      <c r="J337" s="9"/>
      <c r="K337" s="2"/>
      <c r="L337" s="2"/>
      <c r="M337" s="11"/>
      <c r="N337" s="2"/>
      <c r="O337" s="2"/>
    </row>
    <row r="338" spans="1:15" ht="24.75" customHeight="1">
      <c r="A338" s="2"/>
      <c r="B338" s="2"/>
      <c r="C338" s="2"/>
      <c r="D338" s="2"/>
      <c r="E338" s="2"/>
      <c r="F338" s="11" t="str">
        <f>+F159</f>
        <v>This Filing Effective for the Billing Month of September 2018</v>
      </c>
      <c r="G338" s="2"/>
      <c r="H338" s="2"/>
      <c r="I338" s="2"/>
      <c r="J338" s="9"/>
      <c r="K338" s="2"/>
      <c r="L338" s="2"/>
      <c r="M338" s="11"/>
      <c r="N338" s="2"/>
      <c r="O338" s="2"/>
    </row>
    <row r="339" spans="1:15" ht="24.75" customHeight="1">
      <c r="A339" s="2"/>
      <c r="B339" s="2"/>
      <c r="C339" s="2"/>
      <c r="D339" s="2"/>
      <c r="E339" s="2"/>
      <c r="F339" s="11" t="str">
        <f>+F300</f>
        <v>Superseding Filing Effective for the Billing Month of June 2018  </v>
      </c>
      <c r="G339" s="2"/>
      <c r="H339" s="2"/>
      <c r="I339" s="2"/>
      <c r="J339" s="9"/>
      <c r="K339" s="2"/>
      <c r="L339" s="2"/>
      <c r="M339" s="11"/>
      <c r="N339" s="2"/>
      <c r="O339" s="2"/>
    </row>
    <row r="340" spans="1:15" ht="24.75" customHeight="1">
      <c r="A340" s="2"/>
      <c r="B340" s="2"/>
      <c r="C340" s="2"/>
      <c r="D340" s="2"/>
      <c r="E340" s="2"/>
      <c r="F340" s="11"/>
      <c r="G340" s="2"/>
      <c r="H340" s="2"/>
      <c r="I340" s="2"/>
      <c r="J340" s="9"/>
      <c r="K340" s="2"/>
      <c r="L340" s="2"/>
      <c r="M340" s="11"/>
      <c r="N340" s="2"/>
      <c r="O340" s="2"/>
    </row>
    <row r="341" spans="1:15" ht="24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11"/>
      <c r="N341" s="2"/>
      <c r="O341" s="2"/>
    </row>
    <row r="342" spans="1:15" ht="24.75" customHeight="1">
      <c r="A342" s="2"/>
      <c r="B342" s="2"/>
      <c r="C342" s="2"/>
      <c r="D342" s="2"/>
      <c r="E342" s="2"/>
      <c r="F342" s="5" t="s">
        <v>1</v>
      </c>
      <c r="G342" s="2"/>
      <c r="H342" s="2"/>
      <c r="I342" s="2"/>
      <c r="J342" s="9"/>
      <c r="K342" s="2"/>
      <c r="L342" s="2"/>
      <c r="M342" s="11"/>
      <c r="N342" s="2"/>
      <c r="O342" s="4" t="s">
        <v>99</v>
      </c>
    </row>
    <row r="343" spans="1:15" ht="24.75" customHeight="1">
      <c r="A343" s="2"/>
      <c r="B343" s="2"/>
      <c r="C343" s="2"/>
      <c r="D343" s="2"/>
      <c r="E343" s="2"/>
      <c r="F343" s="5" t="s">
        <v>2</v>
      </c>
      <c r="G343" s="2"/>
      <c r="H343" s="2"/>
      <c r="I343" s="2"/>
      <c r="J343" s="9"/>
      <c r="K343" s="2"/>
      <c r="L343" s="2"/>
      <c r="M343" s="11"/>
      <c r="N343" s="2"/>
      <c r="O343" s="2"/>
    </row>
    <row r="344" spans="1:15" ht="24.75" customHeight="1">
      <c r="A344" s="2"/>
      <c r="B344" s="2"/>
      <c r="C344" s="2"/>
      <c r="D344" s="2"/>
      <c r="E344" s="2"/>
      <c r="F344" s="5" t="s">
        <v>3</v>
      </c>
      <c r="G344" s="2"/>
      <c r="H344" s="2"/>
      <c r="I344" s="2"/>
      <c r="J344" s="9"/>
      <c r="K344" s="2"/>
      <c r="L344" s="2"/>
      <c r="M344" s="11"/>
      <c r="N344" s="2"/>
      <c r="O344" s="2"/>
    </row>
    <row r="345" spans="1:15" ht="24.75" customHeight="1">
      <c r="A345" s="2"/>
      <c r="B345" s="2"/>
      <c r="C345" s="2"/>
      <c r="D345" s="2"/>
      <c r="E345" s="2"/>
      <c r="F345" s="5" t="str">
        <f>+A3</f>
        <v>         NOVEMBER  2018 </v>
      </c>
      <c r="G345" s="2"/>
      <c r="H345" s="2"/>
      <c r="I345" s="2"/>
      <c r="J345" s="9"/>
      <c r="K345" s="2"/>
      <c r="L345" s="2"/>
      <c r="M345" s="11"/>
      <c r="N345" s="2"/>
      <c r="O345" s="2"/>
    </row>
    <row r="346" spans="1:15" ht="24.75" customHeight="1">
      <c r="A346" s="40"/>
      <c r="B346" s="2"/>
      <c r="C346" s="2"/>
      <c r="D346" s="2"/>
      <c r="E346" s="2"/>
      <c r="F346" s="11"/>
      <c r="G346" s="2"/>
      <c r="H346" s="2"/>
      <c r="I346" s="2"/>
      <c r="J346" s="9"/>
      <c r="K346" s="2"/>
      <c r="L346" s="2"/>
      <c r="M346" s="11"/>
      <c r="N346" s="2"/>
      <c r="O346" s="2"/>
    </row>
    <row r="347" spans="1:15" ht="24.75" customHeight="1" thickBot="1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2"/>
      <c r="L347" s="42"/>
      <c r="M347" s="43"/>
      <c r="N347" s="42"/>
      <c r="O347" s="42"/>
    </row>
    <row r="348" spans="1:15" ht="24.75" customHeight="1" thickTop="1">
      <c r="A348" s="5"/>
      <c r="B348" s="38"/>
      <c r="C348" s="38"/>
      <c r="D348" s="38"/>
      <c r="E348" s="38"/>
      <c r="F348" s="38"/>
      <c r="G348" s="38"/>
      <c r="H348" s="38"/>
      <c r="I348" s="38"/>
      <c r="J348" s="38"/>
      <c r="K348" s="32"/>
      <c r="L348" s="44"/>
      <c r="M348" s="44"/>
      <c r="N348" s="32"/>
      <c r="O348" s="32"/>
    </row>
    <row r="349" spans="1:15" ht="24.75" customHeight="1">
      <c r="A349" s="5"/>
      <c r="B349" s="38"/>
      <c r="C349" s="38"/>
      <c r="D349" s="38"/>
      <c r="E349" s="38"/>
      <c r="F349" s="5"/>
      <c r="G349" s="38"/>
      <c r="H349" s="38"/>
      <c r="I349" s="38"/>
      <c r="J349" s="38"/>
      <c r="K349" s="32"/>
      <c r="L349" s="44"/>
      <c r="M349" s="44"/>
      <c r="N349" s="32"/>
      <c r="O349" s="32"/>
    </row>
    <row r="350" spans="1:15" ht="24.75" customHeight="1">
      <c r="A350" s="5"/>
      <c r="B350" s="38"/>
      <c r="C350" s="38"/>
      <c r="D350" s="38"/>
      <c r="E350" s="38"/>
      <c r="F350" s="5"/>
      <c r="G350" s="38"/>
      <c r="H350" s="38"/>
      <c r="I350" s="38"/>
      <c r="J350" s="38"/>
      <c r="K350" s="32"/>
      <c r="L350" s="44"/>
      <c r="M350" s="44"/>
      <c r="N350" s="32"/>
      <c r="O350" s="32"/>
    </row>
    <row r="351" spans="1:15" ht="24.75" customHeight="1">
      <c r="A351" s="5"/>
      <c r="B351" s="38"/>
      <c r="C351" s="38"/>
      <c r="D351" s="38"/>
      <c r="E351" s="38"/>
      <c r="F351" s="5"/>
      <c r="G351" s="38"/>
      <c r="H351" s="38"/>
      <c r="I351" s="38"/>
      <c r="J351" s="38"/>
      <c r="K351" s="32"/>
      <c r="L351" s="44"/>
      <c r="M351" s="44"/>
      <c r="N351" s="32"/>
      <c r="O351" s="32"/>
    </row>
    <row r="352" spans="1:15" ht="24.75" customHeight="1">
      <c r="A352" s="38"/>
      <c r="B352" s="38"/>
      <c r="C352" s="38"/>
      <c r="D352" s="38"/>
      <c r="E352" s="38"/>
      <c r="F352" s="5"/>
      <c r="G352" s="38"/>
      <c r="H352" s="38"/>
      <c r="I352" s="38"/>
      <c r="J352" s="38"/>
      <c r="K352" s="32"/>
      <c r="L352" s="44"/>
      <c r="M352" s="44"/>
      <c r="N352" s="32"/>
      <c r="O352" s="32"/>
    </row>
    <row r="353" spans="1:15" ht="24.75" customHeight="1">
      <c r="A353" s="38"/>
      <c r="B353" s="38"/>
      <c r="C353" s="38"/>
      <c r="D353" s="38"/>
      <c r="E353" s="38"/>
      <c r="F353" s="9"/>
      <c r="G353" s="2"/>
      <c r="H353" s="2"/>
      <c r="I353" s="2"/>
      <c r="J353" s="9"/>
      <c r="K353" s="2"/>
      <c r="L353" s="2"/>
      <c r="M353" s="9"/>
      <c r="N353" s="32"/>
      <c r="O353" s="32"/>
    </row>
    <row r="354" spans="1:15" ht="24.75" customHeight="1">
      <c r="A354" s="38"/>
      <c r="B354" s="38"/>
      <c r="C354" s="38"/>
      <c r="D354" s="38"/>
      <c r="E354" s="38"/>
      <c r="F354" s="9"/>
      <c r="G354" s="2"/>
      <c r="H354" s="2"/>
      <c r="I354" s="2"/>
      <c r="J354" s="9"/>
      <c r="K354" s="2"/>
      <c r="L354" s="2"/>
      <c r="M354" s="9" t="s">
        <v>47</v>
      </c>
      <c r="N354" s="32"/>
      <c r="O354" s="32"/>
    </row>
    <row r="355" spans="1:15" ht="24.75" customHeight="1">
      <c r="A355" s="38"/>
      <c r="B355" s="38"/>
      <c r="C355" s="38"/>
      <c r="D355" s="38"/>
      <c r="E355" s="38"/>
      <c r="F355" s="45"/>
      <c r="G355" s="38"/>
      <c r="H355" s="38"/>
      <c r="I355" s="38"/>
      <c r="J355" s="38"/>
      <c r="K355" s="32"/>
      <c r="L355" s="32"/>
      <c r="M355" s="45"/>
      <c r="N355" s="32"/>
      <c r="O355" s="32"/>
    </row>
    <row r="356" spans="1:15" ht="24.75" customHeight="1">
      <c r="A356" s="2" t="s">
        <v>100</v>
      </c>
      <c r="B356" s="38"/>
      <c r="C356" s="38"/>
      <c r="D356" s="38"/>
      <c r="E356" s="38"/>
      <c r="F356" s="38"/>
      <c r="G356" s="38"/>
      <c r="H356" s="38"/>
      <c r="I356" s="38"/>
      <c r="J356" s="38"/>
      <c r="K356" s="32"/>
      <c r="L356" s="46"/>
      <c r="M356" s="46"/>
      <c r="N356" s="32"/>
      <c r="O356" s="32"/>
    </row>
    <row r="357" spans="1:15" ht="24.75" customHeight="1">
      <c r="A357" s="2"/>
      <c r="B357" s="38"/>
      <c r="C357" s="38"/>
      <c r="D357" s="38"/>
      <c r="E357" s="38"/>
      <c r="F357" s="47"/>
      <c r="G357" s="38"/>
      <c r="H357" s="32"/>
      <c r="I357" s="38"/>
      <c r="J357" s="47"/>
      <c r="K357" s="32"/>
      <c r="L357" s="32"/>
      <c r="M357" s="47"/>
      <c r="N357" s="32"/>
      <c r="O357" s="32"/>
    </row>
    <row r="358" spans="1:15" ht="24.75" customHeight="1">
      <c r="A358" s="2" t="s">
        <v>101</v>
      </c>
      <c r="B358" s="38"/>
      <c r="C358" s="38"/>
      <c r="D358" s="38"/>
      <c r="E358" s="38"/>
      <c r="F358" s="38"/>
      <c r="G358" s="38"/>
      <c r="H358" s="38"/>
      <c r="I358" s="38"/>
      <c r="J358" s="38"/>
      <c r="K358" s="32"/>
      <c r="L358" s="32"/>
      <c r="M358" s="32"/>
      <c r="N358" s="32"/>
      <c r="O358" s="32"/>
    </row>
    <row r="359" spans="1:15" ht="24.75" customHeight="1">
      <c r="A359" s="2"/>
      <c r="B359" s="38"/>
      <c r="C359" s="38"/>
      <c r="D359" s="38"/>
      <c r="E359" s="38"/>
      <c r="F359" s="45"/>
      <c r="G359" s="38"/>
      <c r="H359" s="38"/>
      <c r="I359" s="38"/>
      <c r="J359" s="47" t="s">
        <v>36</v>
      </c>
      <c r="K359" s="32"/>
      <c r="L359" s="32"/>
      <c r="M359" s="2" t="s">
        <v>102</v>
      </c>
      <c r="N359" s="32"/>
      <c r="O359" s="32"/>
    </row>
    <row r="360" spans="1:15" ht="24.75" customHeight="1">
      <c r="A360" s="2" t="s">
        <v>5</v>
      </c>
      <c r="B360" s="38"/>
      <c r="C360" s="38"/>
      <c r="D360" s="38"/>
      <c r="E360" s="38"/>
      <c r="F360" s="38"/>
      <c r="G360" s="38"/>
      <c r="H360" s="38"/>
      <c r="I360" s="38"/>
      <c r="J360" s="38"/>
      <c r="K360" s="32"/>
      <c r="L360" s="32"/>
      <c r="M360" s="32"/>
      <c r="N360" s="32"/>
      <c r="O360" s="32"/>
    </row>
    <row r="361" spans="1:15" ht="24.75" customHeight="1">
      <c r="A361" s="2" t="s">
        <v>89</v>
      </c>
      <c r="B361" s="36"/>
      <c r="C361" s="36"/>
      <c r="D361" s="38"/>
      <c r="E361" s="38"/>
      <c r="F361" s="38"/>
      <c r="G361" s="38"/>
      <c r="H361" s="38"/>
      <c r="I361" s="38"/>
      <c r="J361" s="44"/>
      <c r="K361" s="32"/>
      <c r="L361" s="48"/>
      <c r="M361" s="47"/>
      <c r="N361" s="32"/>
      <c r="O361" s="32"/>
    </row>
    <row r="362" spans="1:15" ht="24.75" customHeight="1">
      <c r="A362" s="2" t="s">
        <v>90</v>
      </c>
      <c r="B362" s="36"/>
      <c r="C362" s="36"/>
      <c r="D362" s="38"/>
      <c r="E362" s="38"/>
      <c r="F362" s="45"/>
      <c r="G362" s="38"/>
      <c r="H362" s="38"/>
      <c r="I362" s="38"/>
      <c r="J362" s="38"/>
      <c r="K362" s="32"/>
      <c r="L362" s="32"/>
      <c r="M362" s="49">
        <v>650</v>
      </c>
      <c r="N362" s="50"/>
      <c r="O362" s="50" t="s">
        <v>49</v>
      </c>
    </row>
    <row r="363" spans="1:15" ht="24.75" customHeight="1">
      <c r="A363" s="2" t="s">
        <v>91</v>
      </c>
      <c r="B363" s="36"/>
      <c r="C363" s="36"/>
      <c r="D363" s="38"/>
      <c r="E363" s="38"/>
      <c r="F363" s="44"/>
      <c r="G363" s="38"/>
      <c r="H363" s="38"/>
      <c r="I363" s="38"/>
      <c r="J363" s="38"/>
      <c r="K363" s="32"/>
      <c r="L363" s="44"/>
      <c r="M363" s="49">
        <v>650</v>
      </c>
      <c r="N363" s="50"/>
      <c r="O363" s="50" t="s">
        <v>49</v>
      </c>
    </row>
    <row r="364" spans="1:15" ht="24.75" customHeight="1">
      <c r="A364" s="2"/>
      <c r="B364" s="36"/>
      <c r="C364" s="36"/>
      <c r="D364" s="38"/>
      <c r="E364" s="38"/>
      <c r="F364" s="51"/>
      <c r="G364" s="38"/>
      <c r="H364" s="38"/>
      <c r="I364" s="38"/>
      <c r="J364" s="51"/>
      <c r="K364" s="32"/>
      <c r="L364" s="32"/>
      <c r="M364" s="49">
        <v>650</v>
      </c>
      <c r="N364" s="50"/>
      <c r="O364" s="50" t="s">
        <v>49</v>
      </c>
    </row>
    <row r="365" spans="1:15" ht="30">
      <c r="A365" s="2" t="s">
        <v>14</v>
      </c>
      <c r="B365" s="36"/>
      <c r="C365" s="36"/>
      <c r="D365" s="38"/>
      <c r="E365" s="38"/>
      <c r="F365" s="38"/>
      <c r="G365" s="38"/>
      <c r="H365" s="38"/>
      <c r="I365" s="38"/>
      <c r="J365" s="44"/>
      <c r="K365" s="32"/>
      <c r="L365" s="44"/>
      <c r="M365" s="52"/>
      <c r="N365" s="50"/>
      <c r="O365" s="50"/>
    </row>
    <row r="366" spans="1:15" ht="30">
      <c r="A366" s="2" t="s">
        <v>89</v>
      </c>
      <c r="B366" s="36"/>
      <c r="C366" s="36"/>
      <c r="D366" s="38"/>
      <c r="E366" s="38"/>
      <c r="F366" s="38"/>
      <c r="G366" s="38"/>
      <c r="H366" s="38"/>
      <c r="I366" s="38"/>
      <c r="J366" s="38"/>
      <c r="K366" s="32"/>
      <c r="L366" s="32"/>
      <c r="M366" s="53"/>
      <c r="N366" s="50"/>
      <c r="O366" s="50"/>
    </row>
    <row r="367" spans="1:15" ht="30">
      <c r="A367" s="2" t="s">
        <v>90</v>
      </c>
      <c r="B367" s="36"/>
      <c r="C367" s="36"/>
      <c r="D367" s="38"/>
      <c r="E367" s="38"/>
      <c r="F367" s="38"/>
      <c r="G367" s="38"/>
      <c r="H367" s="38"/>
      <c r="I367" s="38"/>
      <c r="J367" s="45"/>
      <c r="K367" s="32"/>
      <c r="L367" s="32"/>
      <c r="M367" s="52">
        <v>0.05444</v>
      </c>
      <c r="N367" s="50"/>
      <c r="O367" s="50" t="s">
        <v>50</v>
      </c>
    </row>
    <row r="368" spans="1:15" ht="30">
      <c r="A368" s="2" t="s">
        <v>91</v>
      </c>
      <c r="B368" s="36"/>
      <c r="C368" s="36"/>
      <c r="D368" s="38"/>
      <c r="E368" s="38"/>
      <c r="F368" s="38"/>
      <c r="G368" s="38"/>
      <c r="H368" s="38"/>
      <c r="I368" s="38"/>
      <c r="J368" s="38"/>
      <c r="K368" s="32"/>
      <c r="L368" s="32"/>
      <c r="M368" s="52">
        <v>0.03798</v>
      </c>
      <c r="N368" s="50"/>
      <c r="O368" s="50" t="s">
        <v>50</v>
      </c>
    </row>
    <row r="369" spans="1:15" ht="30">
      <c r="A369" s="2"/>
      <c r="B369" s="36"/>
      <c r="C369" s="36"/>
      <c r="D369" s="38"/>
      <c r="E369" s="38"/>
      <c r="F369" s="38"/>
      <c r="G369" s="38"/>
      <c r="H369" s="38"/>
      <c r="I369" s="38"/>
      <c r="J369" s="38"/>
      <c r="K369" s="32"/>
      <c r="L369" s="32"/>
      <c r="M369" s="52">
        <v>0.03349</v>
      </c>
      <c r="N369" s="50"/>
      <c r="O369" s="50" t="s">
        <v>50</v>
      </c>
    </row>
    <row r="370" spans="1:15" ht="30">
      <c r="A370" s="2" t="s">
        <v>92</v>
      </c>
      <c r="B370" s="36"/>
      <c r="C370" s="36"/>
      <c r="D370" s="38"/>
      <c r="E370" s="38"/>
      <c r="F370" s="38"/>
      <c r="G370" s="38"/>
      <c r="H370" s="38"/>
      <c r="I370" s="38"/>
      <c r="J370" s="38"/>
      <c r="K370" s="32"/>
      <c r="L370" s="32"/>
      <c r="M370" s="52"/>
      <c r="N370" s="50"/>
      <c r="O370" s="50"/>
    </row>
    <row r="371" spans="1:15" ht="30">
      <c r="A371" s="2" t="s">
        <v>93</v>
      </c>
      <c r="B371" s="36"/>
      <c r="C371" s="36"/>
      <c r="D371" s="38"/>
      <c r="E371" s="38"/>
      <c r="F371" s="38"/>
      <c r="G371" s="38"/>
      <c r="H371" s="38"/>
      <c r="I371" s="38"/>
      <c r="J371" s="38"/>
      <c r="K371" s="32"/>
      <c r="L371" s="48"/>
      <c r="M371" s="52"/>
      <c r="N371" s="50"/>
      <c r="O371" s="50"/>
    </row>
    <row r="372" spans="1:15" ht="30">
      <c r="A372" s="2" t="s">
        <v>94</v>
      </c>
      <c r="B372" s="36"/>
      <c r="C372" s="36"/>
      <c r="D372" s="38"/>
      <c r="E372" s="38"/>
      <c r="F372" s="45"/>
      <c r="G372" s="38"/>
      <c r="H372" s="38"/>
      <c r="I372" s="38"/>
      <c r="J372" s="38"/>
      <c r="K372" s="32"/>
      <c r="L372" s="32"/>
      <c r="M372" s="24">
        <f aca="true" t="shared" si="0" ref="M372:M377">+H189</f>
        <v>0.3861</v>
      </c>
      <c r="N372" s="50"/>
      <c r="O372" s="50" t="s">
        <v>50</v>
      </c>
    </row>
    <row r="373" spans="1:15" ht="30">
      <c r="A373" s="2" t="s">
        <v>95</v>
      </c>
      <c r="B373" s="36"/>
      <c r="C373" s="36"/>
      <c r="D373" s="38"/>
      <c r="E373" s="38"/>
      <c r="F373" s="38"/>
      <c r="G373" s="38"/>
      <c r="H373" s="38"/>
      <c r="I373" s="38"/>
      <c r="J373" s="38"/>
      <c r="K373" s="32"/>
      <c r="L373" s="44"/>
      <c r="M373" s="24">
        <f t="shared" si="0"/>
        <v>0.3861</v>
      </c>
      <c r="N373" s="50"/>
      <c r="O373" s="50" t="s">
        <v>50</v>
      </c>
    </row>
    <row r="374" spans="1:15" ht="30">
      <c r="A374" s="2" t="s">
        <v>96</v>
      </c>
      <c r="B374" s="36"/>
      <c r="C374" s="36"/>
      <c r="D374" s="38"/>
      <c r="E374" s="38"/>
      <c r="F374" s="38"/>
      <c r="G374" s="38"/>
      <c r="H374" s="51"/>
      <c r="I374" s="38"/>
      <c r="J374" s="51"/>
      <c r="K374" s="32"/>
      <c r="L374" s="44"/>
      <c r="M374" s="24">
        <f t="shared" si="0"/>
        <v>0.3861</v>
      </c>
      <c r="N374" s="50"/>
      <c r="O374" s="50" t="s">
        <v>50</v>
      </c>
    </row>
    <row r="375" spans="1:15" ht="30">
      <c r="A375" s="2" t="s">
        <v>97</v>
      </c>
      <c r="B375" s="36"/>
      <c r="C375" s="36"/>
      <c r="D375" s="38"/>
      <c r="E375" s="38"/>
      <c r="F375" s="38"/>
      <c r="G375" s="38"/>
      <c r="H375" s="38"/>
      <c r="I375" s="38"/>
      <c r="J375" s="38"/>
      <c r="K375" s="32"/>
      <c r="L375" s="44"/>
      <c r="M375" s="24">
        <f t="shared" si="0"/>
        <v>0.3861</v>
      </c>
      <c r="N375" s="50"/>
      <c r="O375" s="50" t="s">
        <v>50</v>
      </c>
    </row>
    <row r="376" spans="1:15" ht="30">
      <c r="A376" s="2" t="s">
        <v>98</v>
      </c>
      <c r="B376" s="36"/>
      <c r="C376" s="36"/>
      <c r="D376" s="38"/>
      <c r="E376" s="38"/>
      <c r="F376" s="38"/>
      <c r="G376" s="38"/>
      <c r="H376" s="38"/>
      <c r="I376" s="38"/>
      <c r="J376" s="51"/>
      <c r="K376" s="32"/>
      <c r="L376" s="44"/>
      <c r="M376" s="24">
        <f t="shared" si="0"/>
        <v>0.3861</v>
      </c>
      <c r="N376" s="50"/>
      <c r="O376" s="50" t="s">
        <v>50</v>
      </c>
    </row>
    <row r="377" spans="1:15" ht="30">
      <c r="A377" s="36"/>
      <c r="B377" s="36"/>
      <c r="C377" s="36"/>
      <c r="D377" s="38"/>
      <c r="E377" s="38"/>
      <c r="F377" s="38"/>
      <c r="G377" s="38"/>
      <c r="H377" s="38"/>
      <c r="I377" s="38"/>
      <c r="J377" s="38"/>
      <c r="K377" s="32"/>
      <c r="L377" s="44"/>
      <c r="M377" s="24">
        <f t="shared" si="0"/>
        <v>0.3861</v>
      </c>
      <c r="N377" s="50"/>
      <c r="O377" s="50" t="s">
        <v>50</v>
      </c>
    </row>
    <row r="378" spans="1:15" ht="30">
      <c r="A378" s="2" t="s">
        <v>79</v>
      </c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30">
      <c r="A379" s="2" t="s">
        <v>76</v>
      </c>
      <c r="B379" s="2"/>
      <c r="C379" s="2"/>
      <c r="D379" s="2"/>
      <c r="E379" s="2"/>
      <c r="F379" s="9"/>
      <c r="G379" s="2"/>
      <c r="H379" s="2"/>
      <c r="I379" s="2"/>
      <c r="J379" s="10"/>
      <c r="K379" s="2"/>
      <c r="L379" s="2"/>
      <c r="M379" s="10">
        <v>130.29</v>
      </c>
      <c r="N379" s="2"/>
      <c r="O379" s="2" t="s">
        <v>49</v>
      </c>
    </row>
    <row r="380" spans="1:15" ht="20.25">
      <c r="A380" s="36"/>
      <c r="B380" s="36"/>
      <c r="C380" s="36"/>
      <c r="D380" s="38"/>
      <c r="E380" s="38"/>
      <c r="F380" s="38"/>
      <c r="G380" s="38"/>
      <c r="H380" s="38"/>
      <c r="I380" s="38"/>
      <c r="J380" s="38"/>
      <c r="K380" s="32"/>
      <c r="L380" s="44"/>
      <c r="M380" s="44"/>
      <c r="N380" s="32"/>
      <c r="O380" s="32"/>
    </row>
    <row r="381" spans="1:15" ht="20.25">
      <c r="A381" s="36"/>
      <c r="B381" s="36"/>
      <c r="C381" s="36"/>
      <c r="D381" s="38"/>
      <c r="E381" s="38"/>
      <c r="F381" s="38"/>
      <c r="G381" s="38"/>
      <c r="H381" s="38"/>
      <c r="I381" s="38"/>
      <c r="J381" s="38"/>
      <c r="K381" s="32"/>
      <c r="L381" s="44"/>
      <c r="M381" s="44"/>
      <c r="N381" s="32"/>
      <c r="O381" s="32"/>
    </row>
    <row r="382" spans="1:15" ht="30">
      <c r="A382" s="54"/>
      <c r="B382" s="36"/>
      <c r="C382" s="36"/>
      <c r="D382" s="38"/>
      <c r="E382" s="38"/>
      <c r="F382" s="38"/>
      <c r="G382" s="38"/>
      <c r="H382" s="38"/>
      <c r="I382" s="38"/>
      <c r="J382" s="38"/>
      <c r="K382" s="32"/>
      <c r="L382" s="44"/>
      <c r="M382" s="44"/>
      <c r="N382" s="32"/>
      <c r="O382" s="32"/>
    </row>
    <row r="383" spans="1:15" ht="30">
      <c r="A383" s="36"/>
      <c r="B383" s="36"/>
      <c r="C383" s="36"/>
      <c r="D383" s="38"/>
      <c r="E383" s="38"/>
      <c r="F383" s="2"/>
      <c r="G383" s="38"/>
      <c r="H383" s="38"/>
      <c r="I383" s="38"/>
      <c r="J383" s="38"/>
      <c r="K383" s="32"/>
      <c r="L383" s="44"/>
      <c r="M383" s="44"/>
      <c r="N383" s="32"/>
      <c r="O383" s="32"/>
    </row>
    <row r="384" spans="1:15" ht="30">
      <c r="A384" s="2" t="s">
        <v>139</v>
      </c>
      <c r="B384" s="36"/>
      <c r="C384" s="36"/>
      <c r="D384" s="38"/>
      <c r="E384" s="55"/>
      <c r="F384" s="2" t="s">
        <v>140</v>
      </c>
      <c r="G384" s="38"/>
      <c r="H384" s="38"/>
      <c r="I384" s="38"/>
      <c r="J384" s="38"/>
      <c r="K384" s="32"/>
      <c r="L384" s="44"/>
      <c r="M384" s="44"/>
      <c r="N384" s="32"/>
      <c r="O384" s="32"/>
    </row>
    <row r="385" spans="1:15" ht="30">
      <c r="A385" s="29"/>
      <c r="B385" s="36"/>
      <c r="C385" s="36"/>
      <c r="D385" s="38"/>
      <c r="E385" s="38"/>
      <c r="F385" s="11" t="s">
        <v>138</v>
      </c>
      <c r="G385" s="38"/>
      <c r="H385" s="38"/>
      <c r="I385" s="38"/>
      <c r="J385" s="38"/>
      <c r="K385" s="32"/>
      <c r="L385" s="44"/>
      <c r="M385" s="44"/>
      <c r="N385" s="32"/>
      <c r="O385" s="32"/>
    </row>
    <row r="386" spans="1:15" ht="20.25">
      <c r="A386" s="36"/>
      <c r="B386" s="28"/>
      <c r="C386" s="29"/>
      <c r="D386" s="28"/>
      <c r="E386" s="29"/>
      <c r="F386" s="29"/>
      <c r="G386" s="28"/>
      <c r="H386" s="28"/>
      <c r="I386" s="28"/>
      <c r="J386" s="28"/>
      <c r="K386" s="28"/>
      <c r="L386" s="30"/>
      <c r="M386" s="30"/>
      <c r="N386" s="30"/>
      <c r="O386" s="39"/>
    </row>
    <row r="387" spans="1:15" ht="20.25">
      <c r="A387" s="36"/>
      <c r="B387" s="36"/>
      <c r="C387" s="36"/>
      <c r="D387" s="36"/>
      <c r="E387" s="56"/>
      <c r="F387" s="36"/>
      <c r="G387" s="36"/>
      <c r="H387" s="36"/>
      <c r="I387" s="36"/>
      <c r="J387" s="36"/>
      <c r="K387" s="36"/>
      <c r="L387" s="38"/>
      <c r="M387" s="31"/>
      <c r="N387" s="31"/>
      <c r="O387" s="32"/>
    </row>
    <row r="388" spans="1:15" ht="20.2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8"/>
      <c r="M388" s="31"/>
      <c r="N388" s="31"/>
      <c r="O388" s="32"/>
    </row>
    <row r="389" spans="1:15" ht="30">
      <c r="A389" s="36"/>
      <c r="B389" s="36"/>
      <c r="C389" s="36"/>
      <c r="D389" s="57"/>
      <c r="E389" s="36"/>
      <c r="F389" s="36"/>
      <c r="G389" s="36"/>
      <c r="H389" s="36"/>
      <c r="I389" s="36"/>
      <c r="J389" s="36"/>
      <c r="K389" s="36"/>
      <c r="L389" s="38"/>
      <c r="M389" s="31"/>
      <c r="N389" s="31"/>
      <c r="O389" s="32"/>
    </row>
    <row r="390" spans="1:15" ht="30">
      <c r="A390" s="36"/>
      <c r="B390" s="36"/>
      <c r="C390" s="36"/>
      <c r="D390" s="57" t="s">
        <v>103</v>
      </c>
      <c r="E390" s="36"/>
      <c r="F390" s="36"/>
      <c r="G390" s="36"/>
      <c r="H390" s="36"/>
      <c r="I390" s="36"/>
      <c r="J390" s="36"/>
      <c r="K390" s="36"/>
      <c r="L390" s="38"/>
      <c r="M390" s="31"/>
      <c r="N390" s="31"/>
      <c r="O390" s="32"/>
    </row>
    <row r="391" spans="1:15" ht="30">
      <c r="A391" s="5"/>
      <c r="B391" s="36"/>
      <c r="C391" s="36"/>
      <c r="D391" s="5" t="s">
        <v>104</v>
      </c>
      <c r="E391" s="58"/>
      <c r="F391" s="36"/>
      <c r="G391" s="36"/>
      <c r="H391" s="36"/>
      <c r="I391" s="36"/>
      <c r="J391" s="36"/>
      <c r="K391" s="36"/>
      <c r="L391" s="38"/>
      <c r="M391" s="31"/>
      <c r="N391" s="31"/>
      <c r="O391" s="32"/>
    </row>
    <row r="392" spans="1:15" ht="30">
      <c r="A392" s="5" t="s">
        <v>105</v>
      </c>
      <c r="B392" s="29"/>
      <c r="C392" s="29"/>
      <c r="D392" s="29"/>
      <c r="E392" s="29"/>
      <c r="F392" s="29"/>
      <c r="G392" s="29"/>
      <c r="H392" s="29"/>
      <c r="I392" s="29"/>
      <c r="J392" s="29"/>
      <c r="K392" s="32"/>
      <c r="L392" s="32"/>
      <c r="M392" s="32"/>
      <c r="N392" s="32"/>
      <c r="O392" s="50" t="s">
        <v>106</v>
      </c>
    </row>
    <row r="393" spans="1:15" ht="20.25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32"/>
      <c r="L393" s="32"/>
      <c r="M393" s="32"/>
      <c r="N393" s="32"/>
      <c r="O393" s="32"/>
    </row>
    <row r="394" spans="1:15" ht="20.25">
      <c r="A394" s="59"/>
      <c r="B394" s="29"/>
      <c r="C394" s="29"/>
      <c r="D394" s="29"/>
      <c r="E394" s="29"/>
      <c r="F394" s="29"/>
      <c r="G394" s="29"/>
      <c r="H394" s="29"/>
      <c r="I394" s="29"/>
      <c r="J394" s="29"/>
      <c r="K394" s="32"/>
      <c r="L394" s="32"/>
      <c r="M394" s="32"/>
      <c r="N394" s="32"/>
      <c r="O394" s="32"/>
    </row>
    <row r="395" spans="1:15" ht="21" thickBot="1">
      <c r="A395" s="41"/>
      <c r="B395" s="29"/>
      <c r="C395" s="29"/>
      <c r="D395" s="29"/>
      <c r="E395" s="29"/>
      <c r="F395" s="29"/>
      <c r="G395" s="29"/>
      <c r="H395" s="29"/>
      <c r="I395" s="29"/>
      <c r="J395" s="29"/>
      <c r="K395" s="32"/>
      <c r="L395" s="32"/>
      <c r="M395" s="32"/>
      <c r="N395" s="32"/>
      <c r="O395" s="32"/>
    </row>
    <row r="396" spans="1:15" ht="21" thickTop="1">
      <c r="A396" s="38"/>
      <c r="B396" s="60"/>
      <c r="C396" s="60"/>
      <c r="D396" s="60"/>
      <c r="E396" s="60"/>
      <c r="F396" s="60"/>
      <c r="G396" s="60"/>
      <c r="H396" s="60"/>
      <c r="I396" s="60"/>
      <c r="J396" s="60"/>
      <c r="K396" s="61"/>
      <c r="L396" s="61"/>
      <c r="M396" s="61"/>
      <c r="N396" s="61"/>
      <c r="O396" s="61"/>
    </row>
    <row r="397" spans="1:15" ht="20.25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2"/>
      <c r="L397" s="32"/>
      <c r="M397" s="32"/>
      <c r="N397" s="32"/>
      <c r="O397" s="32"/>
    </row>
    <row r="398" spans="1:15" ht="20.25">
      <c r="A398" s="62"/>
      <c r="B398" s="38"/>
      <c r="C398" s="38"/>
      <c r="D398" s="38"/>
      <c r="E398" s="38"/>
      <c r="F398" s="38"/>
      <c r="G398" s="38"/>
      <c r="H398" s="38"/>
      <c r="I398" s="38"/>
      <c r="J398" s="38"/>
      <c r="K398" s="32"/>
      <c r="L398" s="32"/>
      <c r="M398" s="32"/>
      <c r="N398" s="32"/>
      <c r="O398" s="32"/>
    </row>
    <row r="399" spans="1:15" ht="20.25">
      <c r="A399" s="38"/>
      <c r="B399" s="30"/>
      <c r="C399" s="30"/>
      <c r="D399" s="30"/>
      <c r="E399" s="30"/>
      <c r="F399" s="30"/>
      <c r="G399" s="30"/>
      <c r="H399" s="30"/>
      <c r="I399" s="30"/>
      <c r="J399" s="30"/>
      <c r="K399" s="32"/>
      <c r="L399" s="32"/>
      <c r="M399" s="32"/>
      <c r="N399" s="32"/>
      <c r="O399" s="32"/>
    </row>
    <row r="400" spans="1:15" ht="30">
      <c r="A400" s="54" t="s">
        <v>107</v>
      </c>
      <c r="B400" s="38"/>
      <c r="C400" s="38"/>
      <c r="D400" s="38"/>
      <c r="E400" s="38"/>
      <c r="F400" s="38"/>
      <c r="G400" s="38"/>
      <c r="H400" s="38"/>
      <c r="I400" s="38"/>
      <c r="J400" s="38"/>
      <c r="K400" s="32"/>
      <c r="L400" s="32"/>
      <c r="M400" s="32"/>
      <c r="N400" s="32"/>
      <c r="O400" s="32"/>
    </row>
    <row r="401" spans="1:15" ht="30">
      <c r="A401" s="54"/>
      <c r="B401" s="54"/>
      <c r="C401" s="54"/>
      <c r="D401" s="54"/>
      <c r="E401" s="54"/>
      <c r="F401" s="54"/>
      <c r="G401" s="54"/>
      <c r="H401" s="54"/>
      <c r="I401" s="54" t="s">
        <v>108</v>
      </c>
      <c r="J401" s="54"/>
      <c r="K401" s="32"/>
      <c r="L401" s="32"/>
      <c r="M401" s="32"/>
      <c r="N401" s="32"/>
      <c r="O401" s="32"/>
    </row>
    <row r="402" spans="1:15" ht="30">
      <c r="A402" s="54" t="s">
        <v>109</v>
      </c>
      <c r="B402" s="54"/>
      <c r="C402" s="54"/>
      <c r="D402" s="54"/>
      <c r="E402" s="54"/>
      <c r="F402" s="54"/>
      <c r="G402" s="54"/>
      <c r="H402" s="54"/>
      <c r="I402" s="54"/>
      <c r="J402" s="54"/>
      <c r="K402" s="32"/>
      <c r="L402" s="32"/>
      <c r="M402" s="32"/>
      <c r="N402" s="32"/>
      <c r="O402" s="32"/>
    </row>
    <row r="403" spans="1:15" ht="30">
      <c r="A403" s="54"/>
      <c r="B403" s="54"/>
      <c r="C403" s="54"/>
      <c r="D403" s="54"/>
      <c r="E403" s="54"/>
      <c r="F403" s="54"/>
      <c r="G403" s="54"/>
      <c r="H403" s="54"/>
      <c r="I403" s="54" t="s">
        <v>110</v>
      </c>
      <c r="J403" s="54"/>
      <c r="K403" s="32"/>
      <c r="L403" s="32"/>
      <c r="M403" s="32"/>
      <c r="N403" s="32"/>
      <c r="O403" s="32"/>
    </row>
    <row r="404" spans="1:15" ht="30">
      <c r="A404" s="54" t="s">
        <v>111</v>
      </c>
      <c r="B404" s="54"/>
      <c r="C404" s="54"/>
      <c r="D404" s="54"/>
      <c r="E404" s="54"/>
      <c r="F404" s="54"/>
      <c r="G404" s="54"/>
      <c r="H404" s="54"/>
      <c r="I404" s="54"/>
      <c r="J404" s="54"/>
      <c r="K404" s="32"/>
      <c r="L404" s="32"/>
      <c r="M404" s="32"/>
      <c r="N404" s="32"/>
      <c r="O404" s="32"/>
    </row>
    <row r="405" spans="1:15" ht="30">
      <c r="A405" s="54">
        <v>2017</v>
      </c>
      <c r="B405" s="54"/>
      <c r="C405" s="54"/>
      <c r="D405" s="54"/>
      <c r="E405" s="54"/>
      <c r="F405" s="54"/>
      <c r="G405" s="54"/>
      <c r="H405" s="54"/>
      <c r="I405" s="63"/>
      <c r="J405" s="54"/>
      <c r="K405" s="32"/>
      <c r="L405" s="32"/>
      <c r="M405" s="32"/>
      <c r="N405" s="32"/>
      <c r="O405" s="32"/>
    </row>
    <row r="406" spans="1:15" ht="30">
      <c r="A406" s="54">
        <v>2018</v>
      </c>
      <c r="B406" s="54"/>
      <c r="C406" s="54"/>
      <c r="D406" s="54"/>
      <c r="E406" s="54"/>
      <c r="F406" s="54"/>
      <c r="G406" s="54"/>
      <c r="H406" s="54"/>
      <c r="I406" s="63">
        <v>0.0118</v>
      </c>
      <c r="J406" s="54"/>
      <c r="K406" s="32"/>
      <c r="L406" s="32"/>
      <c r="M406" s="32"/>
      <c r="N406" s="32"/>
      <c r="O406" s="32"/>
    </row>
    <row r="407" spans="1:15" ht="30">
      <c r="A407" s="54">
        <v>2019</v>
      </c>
      <c r="B407" s="54"/>
      <c r="C407" s="54"/>
      <c r="D407" s="54"/>
      <c r="E407" s="54"/>
      <c r="F407" s="54"/>
      <c r="G407" s="54"/>
      <c r="H407" s="54"/>
      <c r="I407" s="63">
        <v>0.0121</v>
      </c>
      <c r="J407" s="54"/>
      <c r="K407" s="32"/>
      <c r="L407" s="32"/>
      <c r="M407" s="32"/>
      <c r="N407" s="32"/>
      <c r="O407" s="32"/>
    </row>
    <row r="408" spans="1:15" ht="30">
      <c r="A408" s="64" t="s">
        <v>112</v>
      </c>
      <c r="B408" s="54"/>
      <c r="C408" s="54"/>
      <c r="D408" s="54"/>
      <c r="E408" s="54"/>
      <c r="F408" s="54"/>
      <c r="G408" s="54"/>
      <c r="H408" s="54"/>
      <c r="I408" s="63">
        <v>0.0123</v>
      </c>
      <c r="J408" s="54"/>
      <c r="K408" s="32"/>
      <c r="L408" s="32"/>
      <c r="M408" s="32"/>
      <c r="N408" s="32"/>
      <c r="O408" s="32"/>
    </row>
    <row r="409" spans="1:15" ht="30">
      <c r="A409" s="54"/>
      <c r="B409" s="54"/>
      <c r="C409" s="54"/>
      <c r="D409" s="54"/>
      <c r="E409" s="54"/>
      <c r="F409" s="54"/>
      <c r="G409" s="54"/>
      <c r="H409" s="54"/>
      <c r="I409" s="63">
        <v>0.013</v>
      </c>
      <c r="J409" s="54"/>
      <c r="K409" s="32"/>
      <c r="L409" s="32"/>
      <c r="M409" s="32"/>
      <c r="N409" s="32"/>
      <c r="O409" s="32"/>
    </row>
    <row r="410" spans="1:15" ht="30">
      <c r="A410" s="54" t="s">
        <v>113</v>
      </c>
      <c r="B410" s="54"/>
      <c r="C410" s="54"/>
      <c r="D410" s="54"/>
      <c r="E410" s="54"/>
      <c r="F410" s="54"/>
      <c r="G410" s="54"/>
      <c r="H410" s="54"/>
      <c r="I410" s="54"/>
      <c r="J410" s="54"/>
      <c r="K410" s="32"/>
      <c r="L410" s="32"/>
      <c r="M410" s="32"/>
      <c r="N410" s="32"/>
      <c r="O410" s="32"/>
    </row>
    <row r="411" spans="1:15" ht="30">
      <c r="A411" s="54"/>
      <c r="B411" s="54"/>
      <c r="C411" s="54"/>
      <c r="D411" s="54"/>
      <c r="E411" s="54"/>
      <c r="F411" s="54"/>
      <c r="G411" s="54"/>
      <c r="H411" s="54"/>
      <c r="I411" s="54" t="s">
        <v>114</v>
      </c>
      <c r="J411" s="54"/>
      <c r="K411" s="32"/>
      <c r="L411" s="32"/>
      <c r="M411" s="32"/>
      <c r="N411" s="32"/>
      <c r="O411" s="32"/>
    </row>
    <row r="412" spans="1:15" ht="30">
      <c r="A412" s="54" t="s">
        <v>115</v>
      </c>
      <c r="B412" s="54"/>
      <c r="C412" s="54"/>
      <c r="D412" s="54"/>
      <c r="E412" s="54"/>
      <c r="F412" s="54"/>
      <c r="G412" s="54"/>
      <c r="H412" s="54"/>
      <c r="I412" s="54"/>
      <c r="J412" s="54"/>
      <c r="K412" s="32"/>
      <c r="L412" s="32"/>
      <c r="M412" s="32"/>
      <c r="N412" s="32"/>
      <c r="O412" s="32"/>
    </row>
    <row r="413" spans="1:15" ht="30">
      <c r="A413" s="54"/>
      <c r="B413" s="54"/>
      <c r="C413" s="54"/>
      <c r="D413" s="54"/>
      <c r="E413" s="54"/>
      <c r="F413" s="54"/>
      <c r="G413" s="54"/>
      <c r="H413" s="54"/>
      <c r="I413" s="54" t="s">
        <v>116</v>
      </c>
      <c r="J413" s="54"/>
      <c r="K413" s="32"/>
      <c r="L413" s="32"/>
      <c r="M413" s="32"/>
      <c r="N413" s="32"/>
      <c r="O413" s="32"/>
    </row>
    <row r="414" spans="1:15" ht="30">
      <c r="A414" s="54" t="s">
        <v>117</v>
      </c>
      <c r="B414" s="54"/>
      <c r="C414" s="54"/>
      <c r="D414" s="54"/>
      <c r="E414" s="54"/>
      <c r="F414" s="54"/>
      <c r="G414" s="54"/>
      <c r="H414" s="54"/>
      <c r="I414" s="54"/>
      <c r="J414" s="54"/>
      <c r="K414" s="32"/>
      <c r="L414" s="32"/>
      <c r="M414" s="32"/>
      <c r="N414" s="32"/>
      <c r="O414" s="32"/>
    </row>
    <row r="415" spans="1:15" ht="30">
      <c r="A415" s="54"/>
      <c r="B415" s="54"/>
      <c r="C415" s="54"/>
      <c r="D415" s="54"/>
      <c r="E415" s="54"/>
      <c r="F415" s="54"/>
      <c r="G415" s="54"/>
      <c r="H415" s="54"/>
      <c r="I415" s="54" t="s">
        <v>118</v>
      </c>
      <c r="J415" s="54"/>
      <c r="K415" s="32"/>
      <c r="L415" s="32"/>
      <c r="M415" s="32"/>
      <c r="N415" s="32"/>
      <c r="O415" s="32"/>
    </row>
    <row r="416" spans="1:15" ht="30">
      <c r="A416" s="54" t="s">
        <v>119</v>
      </c>
      <c r="B416" s="54"/>
      <c r="C416" s="54"/>
      <c r="D416" s="54"/>
      <c r="E416" s="54"/>
      <c r="F416" s="54"/>
      <c r="G416" s="54"/>
      <c r="H416" s="54"/>
      <c r="I416" s="54"/>
      <c r="J416" s="54"/>
      <c r="K416" s="32"/>
      <c r="L416" s="32"/>
      <c r="M416" s="32"/>
      <c r="N416" s="32"/>
      <c r="O416" s="32"/>
    </row>
    <row r="417" spans="1:15" ht="30">
      <c r="A417" s="54"/>
      <c r="B417" s="54"/>
      <c r="C417" s="54"/>
      <c r="D417" s="54"/>
      <c r="E417" s="54"/>
      <c r="F417" s="54"/>
      <c r="G417" s="54"/>
      <c r="H417" s="54"/>
      <c r="I417" s="54" t="s">
        <v>116</v>
      </c>
      <c r="J417" s="54"/>
      <c r="K417" s="32"/>
      <c r="L417" s="32"/>
      <c r="M417" s="32"/>
      <c r="N417" s="32"/>
      <c r="O417" s="32"/>
    </row>
    <row r="418" spans="1:15" ht="30">
      <c r="A418" s="54" t="s">
        <v>120</v>
      </c>
      <c r="B418" s="54"/>
      <c r="C418" s="54"/>
      <c r="D418" s="54"/>
      <c r="E418" s="54"/>
      <c r="F418" s="54"/>
      <c r="G418" s="54"/>
      <c r="H418" s="54"/>
      <c r="I418" s="54"/>
      <c r="J418" s="54"/>
      <c r="K418" s="32"/>
      <c r="L418" s="32"/>
      <c r="M418" s="32"/>
      <c r="N418" s="32"/>
      <c r="O418" s="32"/>
    </row>
    <row r="419" spans="1:15" ht="30">
      <c r="A419" s="54"/>
      <c r="B419" s="54"/>
      <c r="C419" s="54"/>
      <c r="D419" s="54"/>
      <c r="E419" s="54"/>
      <c r="F419" s="54"/>
      <c r="G419" s="54"/>
      <c r="H419" s="54"/>
      <c r="I419" s="54"/>
      <c r="J419" s="54" t="s">
        <v>121</v>
      </c>
      <c r="K419" s="32"/>
      <c r="L419" s="32"/>
      <c r="M419" s="32"/>
      <c r="N419" s="32"/>
      <c r="O419" s="32"/>
    </row>
    <row r="420" spans="1:15" ht="30">
      <c r="A420" s="54" t="s">
        <v>122</v>
      </c>
      <c r="B420" s="54"/>
      <c r="C420" s="54"/>
      <c r="D420" s="54"/>
      <c r="E420" s="54"/>
      <c r="F420" s="54"/>
      <c r="G420" s="54"/>
      <c r="H420" s="54"/>
      <c r="I420" s="54"/>
      <c r="J420" s="54"/>
      <c r="K420" s="32"/>
      <c r="L420" s="32"/>
      <c r="M420" s="32"/>
      <c r="N420" s="32"/>
      <c r="O420" s="32"/>
    </row>
    <row r="421" spans="1:15" ht="30">
      <c r="A421" s="54"/>
      <c r="B421" s="54"/>
      <c r="C421" s="54"/>
      <c r="D421" s="54"/>
      <c r="E421" s="54"/>
      <c r="F421" s="54"/>
      <c r="G421" s="54"/>
      <c r="H421" s="54"/>
      <c r="I421" s="54"/>
      <c r="J421" s="54" t="s">
        <v>123</v>
      </c>
      <c r="K421" s="32"/>
      <c r="L421" s="32"/>
      <c r="M421" s="32"/>
      <c r="N421" s="32"/>
      <c r="O421" s="32"/>
    </row>
    <row r="422" spans="1:15" ht="30">
      <c r="A422" s="54" t="s">
        <v>124</v>
      </c>
      <c r="B422" s="54"/>
      <c r="C422" s="54"/>
      <c r="D422" s="54"/>
      <c r="E422" s="54"/>
      <c r="F422" s="54"/>
      <c r="G422" s="54"/>
      <c r="H422" s="54"/>
      <c r="I422" s="54"/>
      <c r="J422" s="54"/>
      <c r="K422" s="32"/>
      <c r="L422" s="32"/>
      <c r="M422" s="32"/>
      <c r="N422" s="32"/>
      <c r="O422" s="32"/>
    </row>
    <row r="423" spans="1:15" ht="30">
      <c r="A423" s="54" t="s">
        <v>125</v>
      </c>
      <c r="B423" s="54"/>
      <c r="C423" s="54"/>
      <c r="D423" s="54"/>
      <c r="E423" s="54"/>
      <c r="F423" s="54"/>
      <c r="G423" s="54"/>
      <c r="H423" s="54"/>
      <c r="I423" s="54"/>
      <c r="J423" s="54"/>
      <c r="K423" s="32"/>
      <c r="L423" s="32"/>
      <c r="M423" s="32"/>
      <c r="N423" s="32"/>
      <c r="O423" s="32"/>
    </row>
    <row r="424" spans="1:15" ht="30">
      <c r="A424" s="54" t="s">
        <v>126</v>
      </c>
      <c r="B424" s="54"/>
      <c r="C424" s="54"/>
      <c r="D424" s="54"/>
      <c r="E424" s="54"/>
      <c r="F424" s="54"/>
      <c r="G424" s="54"/>
      <c r="H424" s="54"/>
      <c r="I424" s="54"/>
      <c r="J424" s="54"/>
      <c r="K424" s="32"/>
      <c r="L424" s="32"/>
      <c r="M424" s="32"/>
      <c r="N424" s="32"/>
      <c r="O424" s="32"/>
    </row>
    <row r="425" spans="1:15" ht="30">
      <c r="A425" s="54" t="s">
        <v>127</v>
      </c>
      <c r="B425" s="54"/>
      <c r="C425" s="54"/>
      <c r="D425" s="54"/>
      <c r="E425" s="54"/>
      <c r="F425" s="54"/>
      <c r="G425" s="54"/>
      <c r="H425" s="54"/>
      <c r="I425" s="54" t="s">
        <v>128</v>
      </c>
      <c r="J425" s="54"/>
      <c r="K425" s="32"/>
      <c r="L425" s="32"/>
      <c r="M425" s="32"/>
      <c r="N425" s="32"/>
      <c r="O425" s="32"/>
    </row>
    <row r="426" spans="1:15" ht="30">
      <c r="A426" s="54"/>
      <c r="B426" s="54"/>
      <c r="C426" s="54"/>
      <c r="D426" s="54"/>
      <c r="E426" s="54"/>
      <c r="F426" s="54"/>
      <c r="G426" s="54"/>
      <c r="H426" s="54"/>
      <c r="I426" s="54" t="s">
        <v>129</v>
      </c>
      <c r="J426" s="54"/>
      <c r="K426" s="32"/>
      <c r="L426" s="32"/>
      <c r="M426" s="32"/>
      <c r="N426" s="32"/>
      <c r="O426" s="32"/>
    </row>
    <row r="427" spans="1:15" ht="30">
      <c r="A427" s="54" t="s">
        <v>130</v>
      </c>
      <c r="B427" s="54"/>
      <c r="C427" s="54"/>
      <c r="D427" s="54"/>
      <c r="E427" s="54"/>
      <c r="F427" s="54"/>
      <c r="G427" s="54"/>
      <c r="H427" s="54"/>
      <c r="I427" s="54"/>
      <c r="J427" s="54"/>
      <c r="K427" s="32"/>
      <c r="L427" s="32"/>
      <c r="M427" s="32"/>
      <c r="N427" s="32"/>
      <c r="O427" s="32"/>
    </row>
    <row r="428" spans="1:15" ht="30">
      <c r="A428" s="54" t="s">
        <v>126</v>
      </c>
      <c r="B428" s="54"/>
      <c r="C428" s="54"/>
      <c r="D428" s="54"/>
      <c r="E428" s="54"/>
      <c r="F428" s="54"/>
      <c r="G428" s="54"/>
      <c r="H428" s="54"/>
      <c r="I428" s="54"/>
      <c r="J428" s="54"/>
      <c r="K428" s="32"/>
      <c r="L428" s="32"/>
      <c r="M428" s="32"/>
      <c r="N428" s="32"/>
      <c r="O428" s="32"/>
    </row>
    <row r="429" spans="1:15" ht="30">
      <c r="A429" s="54" t="s">
        <v>127</v>
      </c>
      <c r="B429" s="54"/>
      <c r="C429" s="54"/>
      <c r="D429" s="54"/>
      <c r="E429" s="54"/>
      <c r="F429" s="54"/>
      <c r="G429" s="54"/>
      <c r="H429" s="54"/>
      <c r="I429" s="54" t="s">
        <v>131</v>
      </c>
      <c r="J429" s="54"/>
      <c r="K429" s="32"/>
      <c r="L429" s="32"/>
      <c r="M429" s="32"/>
      <c r="N429" s="32"/>
      <c r="O429" s="32"/>
    </row>
    <row r="430" spans="1:15" ht="30">
      <c r="A430" s="54"/>
      <c r="B430" s="54"/>
      <c r="C430" s="54"/>
      <c r="D430" s="54"/>
      <c r="E430" s="54"/>
      <c r="F430" s="54"/>
      <c r="G430" s="54"/>
      <c r="H430" s="54"/>
      <c r="I430" s="54" t="s">
        <v>132</v>
      </c>
      <c r="J430" s="54"/>
      <c r="K430" s="32"/>
      <c r="L430" s="32"/>
      <c r="M430" s="32"/>
      <c r="N430" s="32"/>
      <c r="O430" s="32"/>
    </row>
    <row r="431" spans="1:15" ht="30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32"/>
      <c r="L431" s="32"/>
      <c r="M431" s="32"/>
      <c r="N431" s="32"/>
      <c r="O431" s="32"/>
    </row>
    <row r="432" spans="1:15" ht="30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32"/>
      <c r="L432" s="32"/>
      <c r="M432" s="32"/>
      <c r="N432" s="32"/>
      <c r="O432" s="32"/>
    </row>
    <row r="433" spans="1:15" ht="30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32"/>
      <c r="L433" s="32"/>
      <c r="M433" s="32"/>
      <c r="N433" s="32"/>
      <c r="O433" s="32"/>
    </row>
    <row r="434" spans="1:15" ht="30">
      <c r="A434" s="54" t="s">
        <v>133</v>
      </c>
      <c r="B434" s="54"/>
      <c r="C434" s="54"/>
      <c r="D434" s="54"/>
      <c r="E434" s="54"/>
      <c r="F434" s="54"/>
      <c r="G434" s="54"/>
      <c r="H434" s="54"/>
      <c r="I434" s="54"/>
      <c r="J434" s="54"/>
      <c r="K434" s="32"/>
      <c r="L434" s="32"/>
      <c r="M434" s="32"/>
      <c r="N434" s="32"/>
      <c r="O434" s="32"/>
    </row>
    <row r="435" spans="1:15" ht="30">
      <c r="A435" s="54"/>
      <c r="B435" s="54"/>
      <c r="C435" s="54"/>
      <c r="D435" s="54"/>
      <c r="E435" s="54"/>
      <c r="F435" s="54" t="s">
        <v>134</v>
      </c>
      <c r="G435" s="54"/>
      <c r="H435" s="54"/>
      <c r="I435" s="54"/>
      <c r="J435" s="54"/>
      <c r="K435" s="32"/>
      <c r="L435" s="32"/>
      <c r="M435" s="32"/>
      <c r="N435" s="32"/>
      <c r="O435" s="32"/>
    </row>
    <row r="436" spans="1:15" ht="30">
      <c r="A436" s="65"/>
      <c r="B436" s="54"/>
      <c r="C436" s="54"/>
      <c r="D436" s="54"/>
      <c r="E436" s="54"/>
      <c r="F436" s="54" t="s">
        <v>135</v>
      </c>
      <c r="G436" s="54"/>
      <c r="H436" s="54"/>
      <c r="I436" s="54"/>
      <c r="J436" s="54"/>
      <c r="K436" s="32"/>
      <c r="L436" s="32"/>
      <c r="M436" s="32"/>
      <c r="N436" s="32"/>
      <c r="O436" s="32"/>
    </row>
  </sheetData>
  <sheetProtection/>
  <printOptions/>
  <pageMargins left="0.7" right="0.7" top="0.75" bottom="0.75" header="0.3" footer="0.3"/>
  <pageSetup fitToHeight="0" fitToWidth="1" horizontalDpi="600" verticalDpi="600" orientation="portrait" scale="24" r:id="rId3"/>
  <rowBreaks count="6" manualBreakCount="6">
    <brk id="94" max="255" man="1"/>
    <brk id="162" max="255" man="1"/>
    <brk id="226" max="255" man="1"/>
    <brk id="302" max="255" man="1"/>
    <brk id="340" max="255" man="1"/>
    <brk id="3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lgarrett</dc:creator>
  <cp:keywords/>
  <dc:description/>
  <cp:lastModifiedBy>Turner, Isaac Dion</cp:lastModifiedBy>
  <cp:lastPrinted>2018-10-01T13:32:09Z</cp:lastPrinted>
  <dcterms:created xsi:type="dcterms:W3CDTF">2007-11-13T16:29:52Z</dcterms:created>
  <dcterms:modified xsi:type="dcterms:W3CDTF">2020-02-27T01:20:01Z</dcterms:modified>
  <cp:category/>
  <cp:version/>
  <cp:contentType/>
  <cp:contentStatus/>
</cp:coreProperties>
</file>