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Apr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<sst xmlns="http://schemas.openxmlformats.org/spreadsheetml/2006/main" count="350" uniqueCount="144">
  <si>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</si>
  <si>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</si>
  <si>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</si>
  <si>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</si>
  <si>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</si>
  <si>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</si>
  <si>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</si>
  <si>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</si>
  <si>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</si>
  <si>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</si>
  <si>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</si>
  <si>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</si>
  <si>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</si>
  <si>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</si>
  <si>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</si>
  <si>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</si>
  <si>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</si>
  <si>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</si>
  <si>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</si>
  <si>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</si>
  <si>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</si>
  <si>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</si>
  <si>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</si>
  <si>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</si>
  <si>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</si>
  <si>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</si>
  <si>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</si>
  <si>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</si>
  <si>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</si>
  <si>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</si>
  <si>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</si>
  <si>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</si>
  <si>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</si>
  <si>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</si>
  <si>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</si>
  <si>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</si>
  <si>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</si>
  <si>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</si>
  <si>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</si>
  <si>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</si>
  <si>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</si>
  <si>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</si>
  <si>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</si>
  <si>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</si>
  <si>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</si>
  <si>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</si>
  <si>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</si>
  <si>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</si>
  <si>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</si>
  <si>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</si>
  <si>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</si>
  <si>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</si>
  <si>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</si>
  <si>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</si>
  <si>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</si>
  <si>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</si>
  <si>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</si>
  <si>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</si>
  <si>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</si>
  <si>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</si>
  <si>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</si>
  <si>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</si>
  <si>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</si>
  <si>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</si>
  <si>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</si>
  <si>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</si>
  <si>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</si>
  <si>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</si>
  <si>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Exhibit D</t>
  </si>
  <si>
    <t>Page 2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</si>
  <si>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</si>
  <si>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</si>
  <si>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</si>
  <si>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</si>
  <si>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</si>
  <si>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</si>
  <si>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</si>
  <si>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</si>
  <si>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</si>
  <si>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</si>
  <si>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</si>
  <si>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</si>
  <si>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</si>
  <si>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</si>
  <si>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</si>
  <si>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</si>
  <si>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</si>
  <si>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</si>
  <si>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</si>
  <si>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</si>
  <si>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</si>
  <si>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</si>
  <si>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</si>
  <si>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</si>
  <si>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</si>
  <si>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</si>
  <si>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</si>
  <si>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</si>
  <si>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</si>
  <si>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</si>
  <si>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</si>
  <si>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</si>
  <si>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</si>
  <si>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</si>
  <si>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</si>
  <si>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</si>
  <si>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</si>
  <si>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</si>
  <si>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</si>
  <si>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</si>
  <si>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</si>
  <si>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</si>
  <si>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</si>
  <si>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</si>
  <si>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</si>
  <si>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</si>
  <si>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</si>
  <si>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</si>
  <si>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</si>
  <si>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</si>
  <si>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</si>
  <si>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</si>
  <si>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</si>
  <si>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RNA</t>
  </si>
  <si>
    <t xml:space="preserve">             SCHEDULE OF RATES AND CHARGES</t>
  </si>
  <si>
    <t xml:space="preserve">    VIRGINIA NATURAL GAS</t>
  </si>
  <si>
    <t xml:space="preserve">            EFFECTIVE </t>
  </si>
  <si>
    <t>REFER TO SCHEDULE 1</t>
  </si>
  <si>
    <t>REFER TO SCHEDULE 2B OR 2C</t>
  </si>
  <si>
    <t>*Conversion factor 1.2667</t>
  </si>
  <si>
    <t xml:space="preserve">**Conversion factor 1.2667 </t>
  </si>
  <si>
    <t>FILED 2-26-14</t>
  </si>
  <si>
    <t>This Filing Effective With the Billing Month of March 2014</t>
  </si>
  <si>
    <t>Superseding Filing Effective With the Billing Month of February 2014</t>
  </si>
  <si>
    <t xml:space="preserve">           APRIL 2014</t>
  </si>
  <si>
    <t>This Filing Effective With the Billing Month of April 2014</t>
  </si>
  <si>
    <t>Superseding Filing Effective With the Billing Month of March 2014</t>
  </si>
  <si>
    <t>FILED 3-19-14</t>
  </si>
  <si>
    <t>APRIL 2014</t>
  </si>
  <si>
    <t>Filed 3-28-14</t>
  </si>
  <si>
    <t>This filing Effective for the Billing Month Of April 2014</t>
  </si>
  <si>
    <t xml:space="preserve">                        Superseding Filing Effective for the Billing Month of March 2014 </t>
  </si>
  <si>
    <t>EFFECTIVE APRIL 2014</t>
  </si>
  <si>
    <t xml:space="preserve">* Schedule 3 and 4 Effective May through September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</si>
</sst>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0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134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0.67714</v>
      </c>
      <c r="E17" s="12"/>
      <c r="F17" s="12">
        <v>-0.03041</v>
      </c>
      <c r="G17" s="12"/>
      <c r="H17" s="12">
        <v>0</v>
      </c>
      <c r="I17" s="12"/>
      <c r="J17" s="12">
        <v>-0.00504</v>
      </c>
      <c r="K17" s="12"/>
      <c r="L17" s="12">
        <f>SUM(D17:J17)</f>
        <v>0.6416899999999999</v>
      </c>
      <c r="M17" s="12">
        <f>B17+L17</f>
        <v>1.0190899999999998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0.67714</v>
      </c>
      <c r="E18" s="12"/>
      <c r="F18" s="12">
        <f>F17</f>
        <v>-0.03041</v>
      </c>
      <c r="G18" s="12"/>
      <c r="H18" s="12">
        <f>H17</f>
        <v>0</v>
      </c>
      <c r="I18" s="12"/>
      <c r="J18" s="12">
        <f>J17</f>
        <v>-0.00504</v>
      </c>
      <c r="K18" s="12"/>
      <c r="L18" s="12">
        <f>SUM(D18:J18)</f>
        <v>0.6416899999999999</v>
      </c>
      <c r="M18" s="12">
        <f>B18+L18</f>
        <v>0.9902699999999999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0.46176</v>
      </c>
      <c r="E27" s="12"/>
      <c r="F27" s="12">
        <v>0.00288</v>
      </c>
      <c r="G27" s="12"/>
      <c r="H27" s="12">
        <f>H5</f>
        <v>0</v>
      </c>
      <c r="I27" s="12"/>
      <c r="J27" s="12">
        <f>$J$17</f>
        <v>-0.00504</v>
      </c>
      <c r="K27" s="12"/>
      <c r="L27" s="12">
        <f>SUM(D27:J27)</f>
        <v>0.4596</v>
      </c>
      <c r="M27" s="12">
        <f>B27+L27</f>
        <v>0.73775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0.46176</v>
      </c>
      <c r="E28" s="12"/>
      <c r="F28" s="12">
        <f>F27</f>
        <v>0.00288</v>
      </c>
      <c r="G28" s="12"/>
      <c r="H28" s="12">
        <f>$H$17</f>
        <v>0</v>
      </c>
      <c r="I28" s="12"/>
      <c r="J28" s="12">
        <f>$J$17</f>
        <v>-0.00504</v>
      </c>
      <c r="K28" s="12"/>
      <c r="L28" s="12">
        <f>SUM(D28:J28)</f>
        <v>0.4596</v>
      </c>
      <c r="M28" s="12">
        <f>B28+L28</f>
        <v>0.69965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0.64258</v>
      </c>
      <c r="E35" s="12"/>
      <c r="F35" s="12">
        <v>-0.00699</v>
      </c>
      <c r="G35" s="12"/>
      <c r="H35" s="12">
        <f>H19</f>
        <v>0</v>
      </c>
      <c r="I35" s="12"/>
      <c r="J35" s="12">
        <f>$J$17</f>
        <v>-0.00504</v>
      </c>
      <c r="K35" s="12"/>
      <c r="L35" s="12">
        <f>SUM(D35:J35)</f>
        <v>0.6305499999999999</v>
      </c>
      <c r="M35" s="12">
        <f>B35+L35</f>
        <v>0.9087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0.64258</v>
      </c>
      <c r="E36" s="12"/>
      <c r="F36" s="12">
        <f>F35</f>
        <v>-0.00699</v>
      </c>
      <c r="G36" s="12"/>
      <c r="H36" s="12">
        <f>$H$17</f>
        <v>0</v>
      </c>
      <c r="I36" s="12"/>
      <c r="J36" s="12">
        <f>$J$17</f>
        <v>-0.00504</v>
      </c>
      <c r="K36" s="12"/>
      <c r="L36" s="12">
        <f>SUM(D36:J36)</f>
        <v>0.6305499999999999</v>
      </c>
      <c r="M36" s="12">
        <f>B36+L36</f>
        <v>0.8705999999999999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0.64258</v>
      </c>
      <c r="E37" s="12"/>
      <c r="F37" s="12">
        <f>F36</f>
        <v>-0.00699</v>
      </c>
      <c r="G37" s="12"/>
      <c r="H37" s="12">
        <f>$H$17</f>
        <v>0</v>
      </c>
      <c r="I37" s="12"/>
      <c r="J37" s="12">
        <f>$J$17</f>
        <v>-0.00504</v>
      </c>
      <c r="K37" s="12"/>
      <c r="L37" s="12">
        <f>SUM(D37:J37)</f>
        <v>0.6305499999999999</v>
      </c>
      <c r="M37" s="12">
        <f>B37+L37</f>
        <v>0.8457399999999999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0.56242</v>
      </c>
      <c r="E44" s="12"/>
      <c r="F44" s="12">
        <v>0.00551</v>
      </c>
      <c r="G44" s="12"/>
      <c r="H44" s="12">
        <f>H28</f>
        <v>0</v>
      </c>
      <c r="I44" s="12"/>
      <c r="J44" s="12">
        <f>$J$17</f>
        <v>-0.00504</v>
      </c>
      <c r="K44" s="12"/>
      <c r="L44" s="12">
        <f>SUM(D44:J44)</f>
        <v>0.56289</v>
      </c>
      <c r="M44" s="12">
        <f>B44+L44</f>
        <v>0.9627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0.56242</v>
      </c>
      <c r="E45" s="12"/>
      <c r="F45" s="12">
        <f>F44</f>
        <v>0.00551</v>
      </c>
      <c r="G45" s="12"/>
      <c r="H45" s="12">
        <f>$H$17</f>
        <v>0</v>
      </c>
      <c r="I45" s="12"/>
      <c r="J45" s="12">
        <f>$J$17</f>
        <v>-0.00504</v>
      </c>
      <c r="K45" s="12"/>
      <c r="L45" s="12">
        <f>SUM(D45:J45)</f>
        <v>0.56289</v>
      </c>
      <c r="M45" s="12">
        <f>B45+L45</f>
        <v>0.80829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0.56242</v>
      </c>
      <c r="E46" s="12"/>
      <c r="F46" s="12">
        <f>F45</f>
        <v>0.00551</v>
      </c>
      <c r="G46" s="12"/>
      <c r="H46" s="12">
        <f>$H$17</f>
        <v>0</v>
      </c>
      <c r="I46" s="12"/>
      <c r="J46" s="12">
        <f>$J$17</f>
        <v>-0.00504</v>
      </c>
      <c r="K46" s="12"/>
      <c r="L46" s="12">
        <f>SUM(D46:J46)</f>
        <v>0.56289</v>
      </c>
      <c r="M46" s="12">
        <f>B46+L46</f>
        <v>0.75943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0.56242</v>
      </c>
      <c r="E47" s="12"/>
      <c r="F47" s="12">
        <f>F46</f>
        <v>0.00551</v>
      </c>
      <c r="G47" s="12"/>
      <c r="H47" s="12">
        <f>$H$17</f>
        <v>0</v>
      </c>
      <c r="I47" s="12"/>
      <c r="J47" s="12">
        <f>$J$17</f>
        <v>-0.00504</v>
      </c>
      <c r="K47" s="12"/>
      <c r="L47" s="12">
        <f>SUM(D47:J47)</f>
        <v>0.56289</v>
      </c>
      <c r="M47" s="12">
        <f>B47+L47</f>
        <v>0.7193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120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 t="s">
        <v>128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/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0.46479</v>
      </c>
      <c r="E71" s="3"/>
      <c r="F71" s="12">
        <v>0.01548</v>
      </c>
      <c r="G71" s="3"/>
      <c r="H71" s="12">
        <f>$H$17</f>
        <v>0</v>
      </c>
      <c r="I71" s="3"/>
      <c r="J71" s="12">
        <f>$J$17</f>
        <v>-0.00504</v>
      </c>
      <c r="K71" s="3"/>
      <c r="L71" s="11">
        <f>ROUND((SUM(D71:J71)*18),2)</f>
        <v>8.55</v>
      </c>
      <c r="M71" s="11">
        <f>ROUND(+B71+L71,2)</f>
        <v>20.83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135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137</v>
      </c>
      <c r="B76" s="3"/>
      <c r="C76" s="3"/>
      <c r="D76" s="3"/>
      <c r="E76" s="3"/>
      <c r="F76" s="3" t="s">
        <v>136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143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6.75">
      <c r="A78" s="3" t="s">
        <v>68</v>
      </c>
      <c r="B78" s="3"/>
      <c r="C78" s="3"/>
      <c r="D78" s="3"/>
      <c r="E78" s="3"/>
      <c r="F78" s="14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69</v>
      </c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5" t="s">
        <v>15</v>
      </c>
    </row>
    <row r="80" spans="1:15" ht="30">
      <c r="A80" s="6" t="s">
        <v>1</v>
      </c>
      <c r="B80" s="6"/>
      <c r="C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</row>
    <row r="81" spans="1:15" ht="30">
      <c r="A81" s="6" t="s">
        <v>2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63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.75" thickBot="1">
      <c r="A83" s="6" t="str">
        <f>+A6</f>
        <v>           APRIL 2014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">
      <c r="A84" s="15"/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</row>
    <row r="85" spans="1:15" ht="3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10" t="s">
        <v>36</v>
      </c>
      <c r="G86" s="3"/>
      <c r="H86" s="3"/>
      <c r="I86" s="3"/>
      <c r="J86" s="10" t="s">
        <v>45</v>
      </c>
      <c r="K86" s="3"/>
      <c r="L86" s="3"/>
      <c r="M86" s="10" t="s">
        <v>52</v>
      </c>
      <c r="N86" s="5"/>
      <c r="O86" s="5"/>
    </row>
    <row r="87" spans="1:15" ht="30">
      <c r="A87" s="3"/>
      <c r="B87" s="3"/>
      <c r="C87" s="3"/>
      <c r="D87" s="3"/>
      <c r="E87" s="3"/>
      <c r="F87" s="10" t="s">
        <v>37</v>
      </c>
      <c r="G87" s="3"/>
      <c r="H87" s="3"/>
      <c r="I87" s="3"/>
      <c r="J87" s="10" t="s">
        <v>49</v>
      </c>
      <c r="K87" s="3"/>
      <c r="L87" s="3"/>
      <c r="M87" s="10" t="s">
        <v>53</v>
      </c>
      <c r="N87" s="3"/>
      <c r="O87" s="3"/>
    </row>
    <row r="88" spans="1:15" ht="30">
      <c r="A88" s="3"/>
      <c r="B88" s="3"/>
      <c r="C88" s="3"/>
      <c r="D88" s="3"/>
      <c r="E88" s="3"/>
      <c r="F88" s="3"/>
      <c r="G88" s="3"/>
      <c r="H88" s="3"/>
      <c r="I88" s="3"/>
      <c r="J88" s="8"/>
      <c r="K88" s="3"/>
      <c r="L88" s="3"/>
      <c r="M88" s="3"/>
      <c r="N88" s="3"/>
      <c r="O88" s="3"/>
    </row>
    <row r="89" spans="1:15" ht="30">
      <c r="A89" s="3"/>
      <c r="B89" s="3"/>
      <c r="C89" s="3"/>
      <c r="D89" s="3"/>
      <c r="E89" s="3"/>
      <c r="F89" s="8"/>
      <c r="G89" s="3"/>
      <c r="H89" s="8"/>
      <c r="I89" s="3"/>
      <c r="J89" s="8"/>
      <c r="K89" s="3"/>
      <c r="L89" s="3"/>
      <c r="M89" s="8"/>
      <c r="N89" s="3"/>
      <c r="O89" s="3"/>
    </row>
    <row r="90" spans="1:15" ht="30">
      <c r="A90" s="23" t="s">
        <v>16</v>
      </c>
      <c r="B90" s="24"/>
      <c r="C90" s="24"/>
      <c r="D90" s="24"/>
      <c r="E90" s="24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30">
      <c r="A91" s="23"/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4" t="s">
        <v>5</v>
      </c>
      <c r="B92" s="24"/>
      <c r="C92" s="24"/>
      <c r="D92" s="24"/>
      <c r="E92" s="24"/>
      <c r="F92" s="11">
        <v>465</v>
      </c>
      <c r="G92" s="3"/>
      <c r="H92" s="3"/>
      <c r="I92" s="3"/>
      <c r="J92" s="10" t="s">
        <v>41</v>
      </c>
      <c r="K92" s="3"/>
      <c r="L92" s="3"/>
      <c r="M92" s="11">
        <f>SUM(F92:J92)</f>
        <v>465</v>
      </c>
      <c r="N92" s="3"/>
      <c r="O92" s="3" t="s">
        <v>55</v>
      </c>
    </row>
    <row r="93" spans="1:15" ht="30">
      <c r="A93" s="24"/>
      <c r="B93" s="24"/>
      <c r="C93" s="24"/>
      <c r="D93" s="24"/>
      <c r="E93" s="25"/>
      <c r="F93" s="11"/>
      <c r="G93" s="3"/>
      <c r="H93" s="12"/>
      <c r="I93" s="3"/>
      <c r="J93" s="12"/>
      <c r="K93" s="3"/>
      <c r="L93" s="3"/>
      <c r="M93" s="11"/>
      <c r="N93" s="3"/>
      <c r="O93" s="3"/>
    </row>
    <row r="94" spans="1:15" ht="30">
      <c r="A94" s="24" t="s">
        <v>17</v>
      </c>
      <c r="B94" s="24"/>
      <c r="C94" s="24"/>
      <c r="D94" s="24"/>
      <c r="E94" s="24"/>
      <c r="F94" s="12">
        <v>0.17187</v>
      </c>
      <c r="G94" s="3"/>
      <c r="H94" s="3"/>
      <c r="I94" s="3"/>
      <c r="J94" s="12">
        <v>0.92488</v>
      </c>
      <c r="K94" s="3"/>
      <c r="L94" s="3"/>
      <c r="M94" s="12">
        <f>SUM(F94:J94)</f>
        <v>1.0967500000000001</v>
      </c>
      <c r="N94" s="3"/>
      <c r="O94" s="3" t="s">
        <v>56</v>
      </c>
    </row>
    <row r="95" spans="1:15" ht="30">
      <c r="A95" s="24"/>
      <c r="B95" s="24"/>
      <c r="C95" s="24"/>
      <c r="D95" s="24"/>
      <c r="E95" s="26"/>
      <c r="F95" s="12"/>
      <c r="G95" s="12"/>
      <c r="H95" s="13"/>
      <c r="I95" s="3"/>
      <c r="J95" s="12"/>
      <c r="K95" s="3"/>
      <c r="L95" s="3"/>
      <c r="M95" s="12"/>
      <c r="N95" s="3"/>
      <c r="O95" s="3"/>
    </row>
    <row r="96" spans="1:15" ht="30">
      <c r="A96" s="3" t="s">
        <v>18</v>
      </c>
      <c r="B96" s="3"/>
      <c r="C96" s="3"/>
      <c r="D96" s="3"/>
      <c r="E96" s="3"/>
      <c r="F96" s="17" t="s">
        <v>41</v>
      </c>
      <c r="G96" s="12"/>
      <c r="H96" s="3"/>
      <c r="I96" s="3"/>
      <c r="J96" s="12">
        <v>0.01477</v>
      </c>
      <c r="K96" s="12"/>
      <c r="L96" s="3"/>
      <c r="M96" s="12">
        <f>SUM(F96:J96)</f>
        <v>0.01477</v>
      </c>
      <c r="N96" s="12"/>
      <c r="O96" s="3" t="s">
        <v>56</v>
      </c>
    </row>
    <row r="97" spans="1:15" ht="30">
      <c r="A97" s="3"/>
      <c r="B97" s="3"/>
      <c r="C97" s="3"/>
      <c r="D97" s="3"/>
      <c r="E97" s="3"/>
      <c r="F97" s="12"/>
      <c r="G97" s="12"/>
      <c r="H97" s="3"/>
      <c r="I97" s="3"/>
      <c r="J97" s="12"/>
      <c r="K97" s="12"/>
      <c r="L97" s="3"/>
      <c r="M97" s="12"/>
      <c r="N97" s="3"/>
      <c r="O97" s="3"/>
    </row>
    <row r="98" spans="1:15" ht="30">
      <c r="A98" s="3" t="s">
        <v>19</v>
      </c>
      <c r="B98" s="3"/>
      <c r="C98" s="3"/>
      <c r="D98" s="3"/>
      <c r="E98" s="3"/>
      <c r="F98" s="12">
        <v>0.05677</v>
      </c>
      <c r="G98" s="3"/>
      <c r="H98" s="3"/>
      <c r="I98" s="3"/>
      <c r="J98" s="10" t="s">
        <v>41</v>
      </c>
      <c r="K98" s="12"/>
      <c r="L98" s="3"/>
      <c r="M98" s="12">
        <f>SUM(F98:J98)</f>
        <v>0.05677</v>
      </c>
      <c r="N98" s="12"/>
      <c r="O98" s="3" t="s">
        <v>56</v>
      </c>
    </row>
    <row r="99" spans="1:15" ht="30">
      <c r="A99" s="3"/>
      <c r="B99" s="3"/>
      <c r="C99" s="3"/>
      <c r="D99" s="3"/>
      <c r="E99" s="3"/>
      <c r="F99" s="3"/>
      <c r="G99" s="3"/>
      <c r="H99" s="3"/>
      <c r="I99" s="3"/>
      <c r="J99" s="3"/>
      <c r="K99" s="12"/>
      <c r="L99" s="3"/>
      <c r="M99" s="18"/>
      <c r="N99" s="3"/>
      <c r="O99" s="3"/>
    </row>
    <row r="100" spans="1:15" ht="30">
      <c r="A100" s="3" t="s">
        <v>20</v>
      </c>
      <c r="B100" s="3"/>
      <c r="C100" s="3"/>
      <c r="D100" s="3"/>
      <c r="E100" s="3"/>
      <c r="F100" s="10" t="s">
        <v>41</v>
      </c>
      <c r="G100" s="3"/>
      <c r="H100" s="3"/>
      <c r="I100" s="3"/>
      <c r="J100" s="12">
        <v>0.44682</v>
      </c>
      <c r="K100" s="3"/>
      <c r="L100" s="3"/>
      <c r="M100" s="12">
        <f>SUM(F100:J100)</f>
        <v>0.44682</v>
      </c>
      <c r="N100" s="3"/>
      <c r="O100" s="3" t="s">
        <v>56</v>
      </c>
    </row>
    <row r="101" spans="1:15" ht="3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 t="s">
        <v>21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3"/>
      <c r="B104" s="3"/>
      <c r="C104" s="3"/>
      <c r="D104" s="3"/>
      <c r="E104" s="11"/>
      <c r="F104" s="11"/>
      <c r="G104" s="3"/>
      <c r="H104" s="12"/>
      <c r="I104" s="3"/>
      <c r="J104" s="12"/>
      <c r="K104" s="3"/>
      <c r="L104" s="3"/>
      <c r="M104" s="11"/>
      <c r="N104" s="3"/>
      <c r="O104" s="3"/>
    </row>
    <row r="105" spans="1:15" ht="30">
      <c r="A105" s="3" t="s">
        <v>5</v>
      </c>
      <c r="B105" s="3"/>
      <c r="C105" s="3"/>
      <c r="D105" s="3"/>
      <c r="E105" s="3"/>
      <c r="F105" s="11">
        <v>525</v>
      </c>
      <c r="G105" s="3"/>
      <c r="H105" s="3"/>
      <c r="I105" s="3"/>
      <c r="J105" s="10" t="s">
        <v>41</v>
      </c>
      <c r="K105" s="12"/>
      <c r="L105" s="3"/>
      <c r="M105" s="11">
        <f>SUM(F105:J105)</f>
        <v>525</v>
      </c>
      <c r="N105" s="12"/>
      <c r="O105" s="3" t="s">
        <v>55</v>
      </c>
    </row>
    <row r="106" spans="1:15" ht="30">
      <c r="A106" s="3"/>
      <c r="B106" s="3"/>
      <c r="C106" s="3"/>
      <c r="D106" s="3"/>
      <c r="E106" s="13"/>
      <c r="F106" s="12"/>
      <c r="G106" s="12"/>
      <c r="H106" s="12"/>
      <c r="I106" s="3"/>
      <c r="J106" s="12"/>
      <c r="K106" s="3"/>
      <c r="L106" s="3"/>
      <c r="M106" s="12"/>
      <c r="N106" s="3"/>
      <c r="O106" s="3"/>
    </row>
    <row r="107" spans="1:15" ht="30">
      <c r="A107" s="3" t="s">
        <v>17</v>
      </c>
      <c r="B107" s="3"/>
      <c r="C107" s="3"/>
      <c r="D107" s="3"/>
      <c r="E107" s="12"/>
      <c r="F107" s="12">
        <v>0.17042</v>
      </c>
      <c r="G107" s="12"/>
      <c r="H107" s="3"/>
      <c r="I107" s="3"/>
      <c r="J107" s="12">
        <f>J94</f>
        <v>0.92488</v>
      </c>
      <c r="K107" s="3"/>
      <c r="L107" s="3"/>
      <c r="M107" s="12">
        <f>SUM(F107:J107)</f>
        <v>1.0953</v>
      </c>
      <c r="N107" s="3"/>
      <c r="O107" s="12" t="s">
        <v>56</v>
      </c>
    </row>
    <row r="108" spans="1:15" ht="30">
      <c r="A108" s="3"/>
      <c r="B108" s="3"/>
      <c r="C108" s="3"/>
      <c r="D108" s="3"/>
      <c r="E108" s="3"/>
      <c r="F108" s="12"/>
      <c r="G108" s="12"/>
      <c r="H108" s="3"/>
      <c r="I108" s="3"/>
      <c r="J108" s="12"/>
      <c r="K108" s="12"/>
      <c r="L108" s="3"/>
      <c r="M108" s="12"/>
      <c r="N108" s="3"/>
      <c r="O108" s="3"/>
    </row>
    <row r="109" spans="1:15" ht="30">
      <c r="A109" s="3" t="s">
        <v>18</v>
      </c>
      <c r="B109" s="3"/>
      <c r="C109" s="3"/>
      <c r="D109" s="3"/>
      <c r="E109" s="3"/>
      <c r="F109" s="10" t="s">
        <v>41</v>
      </c>
      <c r="G109" s="3"/>
      <c r="H109" s="3"/>
      <c r="I109" s="3"/>
      <c r="J109" s="12">
        <f>J96</f>
        <v>0.01477</v>
      </c>
      <c r="K109" s="3"/>
      <c r="L109" s="3"/>
      <c r="M109" s="12">
        <f>SUM(F109:J109)</f>
        <v>0.01477</v>
      </c>
      <c r="N109" s="3"/>
      <c r="O109" s="3" t="s">
        <v>56</v>
      </c>
    </row>
    <row r="110" spans="1:15" ht="3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30">
      <c r="A111" s="3" t="s">
        <v>19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22</v>
      </c>
      <c r="B112" s="3"/>
      <c r="C112" s="3"/>
      <c r="D112" s="3"/>
      <c r="E112" s="3"/>
      <c r="F112" s="12">
        <v>0.15649</v>
      </c>
      <c r="G112" s="3"/>
      <c r="H112" s="3"/>
      <c r="I112" s="3"/>
      <c r="J112" s="10" t="s">
        <v>41</v>
      </c>
      <c r="K112" s="3"/>
      <c r="L112" s="3"/>
      <c r="M112" s="12">
        <f>SUM(F112:J112)</f>
        <v>0.15649</v>
      </c>
      <c r="N112" s="3"/>
      <c r="O112" s="3" t="s">
        <v>56</v>
      </c>
    </row>
    <row r="113" spans="1:15" ht="30">
      <c r="A113" s="3" t="s">
        <v>11</v>
      </c>
      <c r="B113" s="3"/>
      <c r="C113" s="3"/>
      <c r="D113" s="3"/>
      <c r="E113" s="3"/>
      <c r="F113" s="12">
        <v>0.14235</v>
      </c>
      <c r="G113" s="3"/>
      <c r="H113" s="3"/>
      <c r="I113" s="3"/>
      <c r="J113" s="10" t="s">
        <v>41</v>
      </c>
      <c r="K113" s="3"/>
      <c r="L113" s="3"/>
      <c r="M113" s="12">
        <f>SUM(F113:J113)</f>
        <v>0.14235</v>
      </c>
      <c r="N113" s="3"/>
      <c r="O113" s="3" t="s">
        <v>56</v>
      </c>
    </row>
    <row r="114" spans="1:15" ht="30">
      <c r="A114" s="3" t="s">
        <v>23</v>
      </c>
      <c r="B114" s="3"/>
      <c r="C114" s="3"/>
      <c r="D114" s="3"/>
      <c r="E114" s="3"/>
      <c r="F114" s="12">
        <v>0.10852</v>
      </c>
      <c r="G114" s="3"/>
      <c r="H114" s="3"/>
      <c r="I114" s="3"/>
      <c r="J114" s="10" t="s">
        <v>41</v>
      </c>
      <c r="K114" s="3"/>
      <c r="L114" s="3"/>
      <c r="M114" s="12">
        <f>SUM(F114:J114)</f>
        <v>0.10852</v>
      </c>
      <c r="N114" s="3"/>
      <c r="O114" s="3" t="s">
        <v>56</v>
      </c>
    </row>
    <row r="115" spans="1:15" ht="30">
      <c r="A115" s="3" t="s">
        <v>24</v>
      </c>
      <c r="B115" s="3"/>
      <c r="C115" s="3"/>
      <c r="D115" s="3"/>
      <c r="E115" s="3"/>
      <c r="F115" s="12">
        <v>0.06461</v>
      </c>
      <c r="G115" s="3"/>
      <c r="H115" s="3"/>
      <c r="I115" s="3"/>
      <c r="J115" s="10" t="s">
        <v>41</v>
      </c>
      <c r="K115" s="3"/>
      <c r="L115" s="3"/>
      <c r="M115" s="12">
        <f>SUM(F115:J115)</f>
        <v>0.06461</v>
      </c>
      <c r="N115" s="3"/>
      <c r="O115" s="3" t="s">
        <v>56</v>
      </c>
    </row>
    <row r="116" spans="1:15" ht="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2"/>
      <c r="N116" s="3"/>
      <c r="O116" s="3"/>
    </row>
    <row r="117" spans="1:15" ht="30">
      <c r="A117" s="3" t="s">
        <v>20</v>
      </c>
      <c r="B117" s="3"/>
      <c r="C117" s="3"/>
      <c r="D117" s="3"/>
      <c r="E117" s="3"/>
      <c r="F117" s="10" t="s">
        <v>41</v>
      </c>
      <c r="G117" s="3"/>
      <c r="H117" s="3"/>
      <c r="I117" s="3"/>
      <c r="J117" s="12">
        <f>J100</f>
        <v>0.44682</v>
      </c>
      <c r="K117" s="3"/>
      <c r="L117" s="3"/>
      <c r="M117" s="12">
        <f>SUM(F117:J117)</f>
        <v>0.44682</v>
      </c>
      <c r="N117" s="3"/>
      <c r="O117" s="3" t="s">
        <v>56</v>
      </c>
    </row>
    <row r="118" spans="1:15" ht="3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 t="s">
        <v>131</v>
      </c>
      <c r="B138" s="3"/>
      <c r="C138" s="3"/>
      <c r="D138" s="3"/>
      <c r="E138" s="3"/>
      <c r="F138" s="3" t="s">
        <v>132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 t="s">
        <v>133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20.25">
      <c r="A141" s="27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30"/>
      <c r="M141" s="30"/>
      <c r="N141" s="30"/>
      <c r="O141" s="28"/>
    </row>
    <row r="142" spans="1:15" ht="20.25">
      <c r="A142" s="31"/>
      <c r="B142" s="32"/>
      <c r="C142" s="31"/>
      <c r="D142" s="32"/>
      <c r="E142" s="31"/>
      <c r="F142" s="31"/>
      <c r="G142" s="32"/>
      <c r="H142" s="32"/>
      <c r="I142" s="32"/>
      <c r="J142" s="32"/>
      <c r="K142" s="32"/>
      <c r="L142" s="33"/>
      <c r="M142" s="33"/>
      <c r="N142" s="33"/>
      <c r="O142" s="28"/>
    </row>
    <row r="143" spans="1:15" ht="20.25">
      <c r="A143" s="27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28"/>
    </row>
    <row r="144" spans="1:15" ht="30">
      <c r="A144" s="6" t="s">
        <v>125</v>
      </c>
      <c r="B144" s="32"/>
      <c r="C144" s="31"/>
      <c r="D144" s="32"/>
      <c r="E144" s="31"/>
      <c r="F144" s="31"/>
      <c r="G144" s="32"/>
      <c r="H144" s="32"/>
      <c r="I144" s="32"/>
      <c r="J144" s="32"/>
      <c r="K144" s="32"/>
      <c r="L144" s="33"/>
      <c r="M144" s="33"/>
      <c r="N144" s="33"/>
      <c r="O144" s="5" t="s">
        <v>70</v>
      </c>
    </row>
    <row r="145" spans="1:15" ht="30">
      <c r="A145" s="6" t="s">
        <v>124</v>
      </c>
      <c r="B145" s="32"/>
      <c r="C145" s="32"/>
      <c r="D145" s="31"/>
      <c r="E145" s="31"/>
      <c r="F145" s="31"/>
      <c r="G145" s="32"/>
      <c r="H145" s="32"/>
      <c r="I145" s="32"/>
      <c r="J145" s="32"/>
      <c r="K145" s="32"/>
      <c r="L145" s="33"/>
      <c r="M145" s="33"/>
      <c r="N145" s="30"/>
      <c r="O145" s="34"/>
    </row>
    <row r="146" spans="1:15" ht="30">
      <c r="A146" s="6" t="s">
        <v>126</v>
      </c>
      <c r="B146" s="32"/>
      <c r="C146" s="31"/>
      <c r="D146" s="32"/>
      <c r="E146" s="31"/>
      <c r="F146" s="31"/>
      <c r="G146" s="32"/>
      <c r="H146" s="32"/>
      <c r="I146" s="32"/>
      <c r="J146" s="32"/>
      <c r="K146" s="32"/>
      <c r="L146" s="33"/>
      <c r="M146" s="33"/>
      <c r="N146" s="33"/>
      <c r="O146" s="34"/>
    </row>
    <row r="147" spans="1:15" ht="30.75" thickBot="1">
      <c r="A147" s="43" t="s">
        <v>138</v>
      </c>
      <c r="B147" s="35"/>
      <c r="C147" s="33"/>
      <c r="D147" s="33"/>
      <c r="E147" s="33"/>
      <c r="F147" s="33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21" thickTop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2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3"/>
      <c r="M149" s="33"/>
      <c r="N149" s="33"/>
      <c r="O149" s="34"/>
    </row>
    <row r="150" spans="1:15" ht="30">
      <c r="A150" s="27"/>
      <c r="B150" s="27"/>
      <c r="C150" s="27"/>
      <c r="D150" s="27"/>
      <c r="E150" s="27"/>
      <c r="F150" s="27"/>
      <c r="G150" s="27"/>
      <c r="H150" s="10" t="s">
        <v>53</v>
      </c>
      <c r="I150" s="27"/>
      <c r="J150" s="27"/>
      <c r="K150" s="27"/>
      <c r="L150" s="33"/>
      <c r="M150" s="33"/>
      <c r="N150" s="30"/>
      <c r="O150" s="34"/>
    </row>
    <row r="151" spans="1:15" ht="2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3"/>
      <c r="M151" s="33"/>
      <c r="N151" s="30"/>
      <c r="O151" s="34"/>
    </row>
    <row r="152" spans="1:15" ht="30">
      <c r="A152" s="9" t="s">
        <v>71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2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30">
      <c r="A154" s="3" t="s">
        <v>5</v>
      </c>
      <c r="B154" s="27"/>
      <c r="C154" s="27"/>
      <c r="D154" s="27"/>
      <c r="E154" s="27"/>
      <c r="F154" s="27"/>
      <c r="G154" s="27"/>
      <c r="H154" s="11">
        <v>380</v>
      </c>
      <c r="I154" s="3" t="s">
        <v>55</v>
      </c>
      <c r="J154" s="27"/>
      <c r="K154" s="27"/>
      <c r="L154" s="33"/>
      <c r="M154" s="33"/>
      <c r="N154" s="30"/>
      <c r="O154" s="34"/>
    </row>
    <row r="155" spans="1:15" ht="2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0"/>
      <c r="M155" s="37"/>
      <c r="N155" s="30"/>
      <c r="O155" s="34"/>
    </row>
    <row r="156" spans="1:15" ht="30">
      <c r="A156" s="3" t="s">
        <v>72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40"/>
      <c r="M156" s="27"/>
      <c r="N156" s="30"/>
      <c r="O156" s="34"/>
    </row>
    <row r="157" spans="1:15" ht="30.75">
      <c r="A157" s="3" t="s">
        <v>73</v>
      </c>
      <c r="B157" s="27"/>
      <c r="C157" s="27"/>
      <c r="D157" s="27"/>
      <c r="E157" s="27"/>
      <c r="F157" s="27"/>
      <c r="G157" s="27"/>
      <c r="H157" s="74">
        <v>0.576</v>
      </c>
      <c r="I157" s="3" t="s">
        <v>56</v>
      </c>
      <c r="J157" s="27"/>
      <c r="K157" s="27"/>
      <c r="L157" s="40"/>
      <c r="M157" s="42"/>
      <c r="N157" s="30"/>
      <c r="O157" s="34"/>
    </row>
    <row r="158" spans="1:15" ht="30">
      <c r="A158" s="3" t="s">
        <v>74</v>
      </c>
      <c r="B158" s="27"/>
      <c r="C158" s="27"/>
      <c r="D158" s="27"/>
      <c r="E158" s="27"/>
      <c r="F158" s="27"/>
      <c r="G158" s="27"/>
      <c r="H158" s="74">
        <v>0.576</v>
      </c>
      <c r="I158" s="3" t="s">
        <v>56</v>
      </c>
      <c r="J158" s="27"/>
      <c r="K158" s="27"/>
      <c r="L158" s="40"/>
      <c r="M158" s="34"/>
      <c r="N158" s="30"/>
      <c r="O158" s="34"/>
    </row>
    <row r="159" spans="1:15" ht="30">
      <c r="A159" s="3" t="s">
        <v>75</v>
      </c>
      <c r="B159" s="27"/>
      <c r="C159" s="27"/>
      <c r="D159" s="27"/>
      <c r="E159" s="27"/>
      <c r="F159" s="27"/>
      <c r="G159" s="27"/>
      <c r="H159" s="74">
        <v>0.576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76</v>
      </c>
      <c r="B160" s="27"/>
      <c r="C160" s="27"/>
      <c r="D160" s="27"/>
      <c r="E160" s="27"/>
      <c r="F160" s="27"/>
      <c r="G160" s="27"/>
      <c r="H160" s="74">
        <v>0.576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77</v>
      </c>
      <c r="B161" s="27"/>
      <c r="C161" s="27"/>
      <c r="D161" s="27"/>
      <c r="E161" s="27"/>
      <c r="F161" s="27"/>
      <c r="G161" s="27"/>
      <c r="H161" s="74">
        <v>0.576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78</v>
      </c>
      <c r="B162" s="27"/>
      <c r="C162" s="27"/>
      <c r="D162" s="27"/>
      <c r="E162" s="27"/>
      <c r="F162" s="27"/>
      <c r="G162" s="27"/>
      <c r="H162" s="74">
        <v>0.576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2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30">
      <c r="A165" s="3" t="s">
        <v>79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2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30">
      <c r="A167" s="3" t="s">
        <v>5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80</v>
      </c>
      <c r="B168" s="27"/>
      <c r="C168" s="27"/>
      <c r="D168" s="27"/>
      <c r="E168" s="27"/>
      <c r="F168" s="27"/>
      <c r="G168" s="27"/>
      <c r="H168" s="11">
        <v>335</v>
      </c>
      <c r="I168" s="3" t="s">
        <v>55</v>
      </c>
      <c r="J168" s="27"/>
      <c r="K168" s="27"/>
      <c r="L168" s="40"/>
      <c r="M168" s="34"/>
      <c r="N168" s="30"/>
      <c r="O168" s="34"/>
    </row>
    <row r="169" spans="1:15" ht="30">
      <c r="A169" s="3" t="s">
        <v>81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82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2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40"/>
      <c r="M171" s="34"/>
      <c r="N171" s="30"/>
      <c r="O171" s="34"/>
    </row>
    <row r="172" spans="1:15" ht="30">
      <c r="A172" s="3" t="s">
        <v>19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80</v>
      </c>
      <c r="B173" s="27"/>
      <c r="C173" s="27"/>
      <c r="D173" s="27"/>
      <c r="E173" s="27"/>
      <c r="F173" s="27"/>
      <c r="G173" s="27"/>
      <c r="H173" s="12">
        <v>0.04725</v>
      </c>
      <c r="I173" s="3" t="s">
        <v>56</v>
      </c>
      <c r="J173" s="27"/>
      <c r="K173" s="27"/>
      <c r="L173" s="40"/>
      <c r="M173" s="34"/>
      <c r="N173" s="30"/>
      <c r="O173" s="34"/>
    </row>
    <row r="174" spans="1:15" ht="30">
      <c r="A174" s="3" t="s">
        <v>81</v>
      </c>
      <c r="B174" s="27"/>
      <c r="C174" s="27"/>
      <c r="D174" s="27"/>
      <c r="E174" s="27"/>
      <c r="F174" s="27"/>
      <c r="G174" s="27"/>
      <c r="H174" s="12">
        <v>0.03296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82</v>
      </c>
      <c r="B175" s="27"/>
      <c r="C175" s="27"/>
      <c r="D175" s="27"/>
      <c r="E175" s="27"/>
      <c r="F175" s="27"/>
      <c r="G175" s="27"/>
      <c r="H175" s="12">
        <v>0.02907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2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40"/>
      <c r="M176" s="34"/>
      <c r="N176" s="30"/>
      <c r="O176" s="34"/>
    </row>
    <row r="177" spans="1:15" ht="30">
      <c r="A177" s="3" t="s">
        <v>72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73</v>
      </c>
      <c r="B178" s="27"/>
      <c r="C178" s="27"/>
      <c r="D178" s="27"/>
      <c r="E178" s="27"/>
      <c r="F178" s="27"/>
      <c r="G178" s="27"/>
      <c r="H178" s="74">
        <v>0.576</v>
      </c>
      <c r="I178" s="3" t="s">
        <v>56</v>
      </c>
      <c r="J178" s="27"/>
      <c r="K178" s="27"/>
      <c r="L178" s="40"/>
      <c r="M178" s="34"/>
      <c r="N178" s="30"/>
      <c r="O178" s="34"/>
    </row>
    <row r="179" spans="1:15" ht="30">
      <c r="A179" s="3" t="s">
        <v>74</v>
      </c>
      <c r="B179" s="27"/>
      <c r="C179" s="27"/>
      <c r="D179" s="27"/>
      <c r="E179" s="27"/>
      <c r="F179" s="27"/>
      <c r="G179" s="27"/>
      <c r="H179" s="74">
        <v>0.576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75</v>
      </c>
      <c r="B180" s="27"/>
      <c r="C180" s="27"/>
      <c r="D180" s="27"/>
      <c r="E180" s="27"/>
      <c r="F180" s="27"/>
      <c r="G180" s="27"/>
      <c r="H180" s="74">
        <v>0.576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76</v>
      </c>
      <c r="B181" s="27"/>
      <c r="C181" s="27"/>
      <c r="D181" s="27"/>
      <c r="E181" s="27"/>
      <c r="F181" s="27"/>
      <c r="G181" s="27"/>
      <c r="H181" s="74">
        <v>0.576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77</v>
      </c>
      <c r="B182" s="27"/>
      <c r="C182" s="27"/>
      <c r="D182" s="27"/>
      <c r="E182" s="27"/>
      <c r="F182" s="27"/>
      <c r="G182" s="27"/>
      <c r="H182" s="74">
        <v>0.576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78</v>
      </c>
      <c r="B183" s="27"/>
      <c r="C183" s="27"/>
      <c r="D183" s="27"/>
      <c r="E183" s="27"/>
      <c r="F183" s="27"/>
      <c r="G183" s="27"/>
      <c r="H183" s="74">
        <v>0.576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2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30">
      <c r="A186" s="3" t="s">
        <v>83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 t="s">
        <v>84</v>
      </c>
      <c r="B188" s="27"/>
      <c r="C188" s="27"/>
      <c r="D188" s="27"/>
      <c r="E188" s="27"/>
      <c r="F188" s="27"/>
      <c r="G188" s="27"/>
      <c r="H188" s="12">
        <v>0.1673</v>
      </c>
      <c r="I188" s="3" t="s">
        <v>85</v>
      </c>
      <c r="J188" s="27"/>
      <c r="K188" s="27"/>
      <c r="L188" s="40"/>
      <c r="M188" s="34"/>
      <c r="N188" s="30"/>
      <c r="O188" s="34"/>
    </row>
    <row r="189" spans="1:15" ht="30">
      <c r="A189" s="3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2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30">
      <c r="A194" s="24" t="s">
        <v>139</v>
      </c>
      <c r="B194" s="27"/>
      <c r="C194" s="27"/>
      <c r="D194" s="27"/>
      <c r="E194" s="3" t="s">
        <v>140</v>
      </c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7"/>
      <c r="B195" s="28"/>
      <c r="C195" s="27"/>
      <c r="D195" s="3" t="s">
        <v>141</v>
      </c>
      <c r="E195" s="28"/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6.75">
      <c r="A199" s="3"/>
      <c r="B199" s="3"/>
      <c r="C199" s="3"/>
      <c r="D199" s="3"/>
      <c r="E199" s="3"/>
      <c r="F199" s="14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5" t="s">
        <v>62</v>
      </c>
    </row>
    <row r="201" spans="1:15" ht="30">
      <c r="A201" s="6" t="s">
        <v>1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2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3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.75" thickBot="1">
      <c r="A204" s="6" t="str">
        <f>+A6</f>
        <v>           APRIL 2014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">
      <c r="A205" s="15"/>
      <c r="B205" s="15"/>
      <c r="C205" s="15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0">
      <c r="A207" s="3"/>
      <c r="B207" s="3"/>
      <c r="C207" s="3"/>
      <c r="D207" s="3"/>
      <c r="E207" s="3"/>
      <c r="F207" s="10" t="s">
        <v>36</v>
      </c>
      <c r="G207" s="3"/>
      <c r="H207" s="10" t="s">
        <v>45</v>
      </c>
      <c r="I207" s="3"/>
      <c r="J207" s="10" t="s">
        <v>50</v>
      </c>
      <c r="K207" s="3"/>
      <c r="L207" s="3"/>
      <c r="M207" s="10" t="s">
        <v>54</v>
      </c>
      <c r="N207" s="5"/>
      <c r="O207" s="5"/>
    </row>
    <row r="208" spans="1:15" ht="30">
      <c r="A208" s="3"/>
      <c r="B208" s="3"/>
      <c r="C208" s="3"/>
      <c r="D208" s="3"/>
      <c r="E208" s="3"/>
      <c r="F208" s="3"/>
      <c r="G208" s="3"/>
      <c r="H208" s="10" t="s">
        <v>46</v>
      </c>
      <c r="I208" s="3"/>
      <c r="J208" s="3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0" t="s">
        <v>42</v>
      </c>
      <c r="G209" s="3"/>
      <c r="H209" s="10" t="s">
        <v>47</v>
      </c>
      <c r="I209" s="3"/>
      <c r="J209" s="8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9" t="s">
        <v>43</v>
      </c>
      <c r="G210" s="3"/>
      <c r="H210" s="19" t="s">
        <v>43</v>
      </c>
      <c r="I210" s="3"/>
      <c r="J210" s="19" t="s">
        <v>51</v>
      </c>
      <c r="K210" s="3"/>
      <c r="L210" s="3"/>
      <c r="M210" s="19" t="s">
        <v>53</v>
      </c>
      <c r="N210" s="3"/>
      <c r="O210" s="3"/>
    </row>
    <row r="211" spans="1:15" ht="30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9" t="s">
        <v>25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 t="s">
        <v>5</v>
      </c>
      <c r="B214" s="3"/>
      <c r="C214" s="3"/>
      <c r="D214" s="3"/>
      <c r="E214" s="11"/>
      <c r="F214" s="11">
        <v>12.33</v>
      </c>
      <c r="G214" s="3"/>
      <c r="H214" s="17" t="s">
        <v>41</v>
      </c>
      <c r="I214" s="3"/>
      <c r="J214" s="17" t="s">
        <v>41</v>
      </c>
      <c r="K214" s="3"/>
      <c r="L214" s="3"/>
      <c r="M214" s="11">
        <f>SUM(F214:J214)</f>
        <v>12.33</v>
      </c>
      <c r="N214" s="3" t="s">
        <v>55</v>
      </c>
      <c r="O214" s="3"/>
    </row>
    <row r="215" spans="1:15" ht="3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30">
      <c r="A216" s="3" t="s">
        <v>26</v>
      </c>
      <c r="B216" s="3"/>
      <c r="C216" s="3"/>
      <c r="D216" s="3"/>
      <c r="E216" s="13"/>
      <c r="F216" s="12">
        <v>0.05032</v>
      </c>
      <c r="G216" s="12"/>
      <c r="H216" s="12">
        <v>0.2591</v>
      </c>
      <c r="I216" s="3"/>
      <c r="J216" s="12">
        <v>0.492</v>
      </c>
      <c r="K216" s="3"/>
      <c r="L216" s="3"/>
      <c r="M216" s="12">
        <f>SUM(F216:J216)</f>
        <v>0.80142</v>
      </c>
      <c r="N216" s="3" t="s">
        <v>56</v>
      </c>
      <c r="O216" s="3"/>
    </row>
    <row r="217" spans="1:15" ht="30">
      <c r="A217" s="3"/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2"/>
      <c r="N217" s="12"/>
      <c r="O217" s="3"/>
    </row>
    <row r="218" spans="1:15" ht="30">
      <c r="A218" s="3" t="s">
        <v>27</v>
      </c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1">
        <f>M216*1.2667</f>
        <v>1.015158714</v>
      </c>
      <c r="N218" s="3" t="s">
        <v>57</v>
      </c>
      <c r="O218" s="3"/>
    </row>
    <row r="219" spans="1:15" ht="3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3"/>
      <c r="N219" s="12"/>
      <c r="O219" s="3"/>
    </row>
    <row r="220" spans="1:15" ht="30">
      <c r="A220" s="3" t="s">
        <v>28</v>
      </c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18">
        <v>0.0173</v>
      </c>
      <c r="N220" s="3" t="s">
        <v>55</v>
      </c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9" t="s">
        <v>29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 t="s">
        <v>5</v>
      </c>
      <c r="B225" s="3"/>
      <c r="C225" s="3"/>
      <c r="D225" s="3"/>
      <c r="E225" s="11"/>
      <c r="F225" s="11">
        <v>12.33</v>
      </c>
      <c r="G225" s="3"/>
      <c r="H225" s="17" t="s">
        <v>41</v>
      </c>
      <c r="I225" s="3"/>
      <c r="J225" s="17" t="s">
        <v>41</v>
      </c>
      <c r="K225" s="3"/>
      <c r="L225" s="3"/>
      <c r="M225" s="11">
        <f>SUM(F225:J225)</f>
        <v>12.33</v>
      </c>
      <c r="N225" s="3" t="s">
        <v>55</v>
      </c>
      <c r="O225" s="3"/>
    </row>
    <row r="226" spans="1:15" ht="3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2"/>
      <c r="L226" s="3"/>
      <c r="M226" s="3"/>
      <c r="N226" s="12"/>
      <c r="O226" s="3"/>
    </row>
    <row r="227" spans="1:15" ht="30">
      <c r="A227" s="3" t="s">
        <v>26</v>
      </c>
      <c r="B227" s="3"/>
      <c r="C227" s="3"/>
      <c r="D227" s="3"/>
      <c r="E227" s="13"/>
      <c r="F227" s="12">
        <f>F216</f>
        <v>0.05032</v>
      </c>
      <c r="G227" s="12"/>
      <c r="H227" s="17" t="s">
        <v>41</v>
      </c>
      <c r="I227" s="3"/>
      <c r="J227" s="12">
        <f>J216</f>
        <v>0.492</v>
      </c>
      <c r="K227" s="3"/>
      <c r="L227" s="3"/>
      <c r="M227" s="12">
        <f>SUM(F227:J227)</f>
        <v>0.54232</v>
      </c>
      <c r="N227" s="3" t="s">
        <v>56</v>
      </c>
      <c r="O227" s="3"/>
    </row>
    <row r="228" spans="1:15" ht="30">
      <c r="A228" s="3"/>
      <c r="B228" s="3"/>
      <c r="C228" s="3"/>
      <c r="D228" s="3"/>
      <c r="E228" s="12"/>
      <c r="F228" s="12"/>
      <c r="G228" s="12"/>
      <c r="H228" s="3"/>
      <c r="I228" s="3"/>
      <c r="J228" s="12"/>
      <c r="K228" s="3"/>
      <c r="L228" s="3"/>
      <c r="M228" s="12"/>
      <c r="N228" s="3"/>
      <c r="O228" s="12"/>
    </row>
    <row r="229" spans="1:15" ht="30">
      <c r="A229" s="3" t="s">
        <v>27</v>
      </c>
      <c r="B229" s="3"/>
      <c r="C229" s="3"/>
      <c r="D229" s="3"/>
      <c r="E229" s="3"/>
      <c r="F229" s="12"/>
      <c r="G229" s="12"/>
      <c r="H229" s="3"/>
      <c r="I229" s="3"/>
      <c r="J229" s="12"/>
      <c r="K229" s="12"/>
      <c r="L229" s="3"/>
      <c r="M229" s="11">
        <f>M227*1.2667</f>
        <v>0.686956744</v>
      </c>
      <c r="N229" s="3" t="s">
        <v>57</v>
      </c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9" t="s">
        <v>30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 t="s">
        <v>5</v>
      </c>
      <c r="B235" s="3"/>
      <c r="C235" s="3"/>
      <c r="D235" s="3"/>
      <c r="E235" s="11"/>
      <c r="F235" s="11">
        <v>330</v>
      </c>
      <c r="G235" s="3"/>
      <c r="H235" s="17" t="s">
        <v>41</v>
      </c>
      <c r="I235" s="3"/>
      <c r="J235" s="17" t="s">
        <v>41</v>
      </c>
      <c r="K235" s="3"/>
      <c r="L235" s="3"/>
      <c r="M235" s="11">
        <f>SUM(F235:J235)</f>
        <v>330</v>
      </c>
      <c r="N235" s="3" t="s">
        <v>55</v>
      </c>
      <c r="O235" s="3"/>
    </row>
    <row r="236" spans="1:15" ht="3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30">
      <c r="A237" s="3" t="s">
        <v>31</v>
      </c>
      <c r="B237" s="3"/>
      <c r="C237" s="3"/>
      <c r="D237" s="3"/>
      <c r="E237" s="3"/>
      <c r="F237" s="12">
        <v>0.05034</v>
      </c>
      <c r="G237" s="3"/>
      <c r="H237" s="12">
        <v>0.2591</v>
      </c>
      <c r="I237" s="3"/>
      <c r="J237" s="12">
        <f>(((J94)/365)*12)+J96</f>
        <v>0.04517701369863014</v>
      </c>
      <c r="K237" s="3"/>
      <c r="L237" s="3"/>
      <c r="M237" s="12">
        <f>SUM(F237:J237)</f>
        <v>0.35461701369863013</v>
      </c>
      <c r="N237" s="3" t="s">
        <v>56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 t="s">
        <v>26</v>
      </c>
      <c r="B239" s="3"/>
      <c r="C239" s="3"/>
      <c r="D239" s="3"/>
      <c r="E239" s="13"/>
      <c r="F239" s="3"/>
      <c r="G239" s="12"/>
      <c r="H239" s="3"/>
      <c r="I239" s="3"/>
      <c r="J239" s="12">
        <f>+J100</f>
        <v>0.44682</v>
      </c>
      <c r="K239" s="3"/>
      <c r="L239" s="3"/>
      <c r="M239" s="12">
        <f>(J239)</f>
        <v>0.44682</v>
      </c>
      <c r="N239" s="3" t="s">
        <v>56</v>
      </c>
      <c r="O239" s="3"/>
    </row>
    <row r="240" spans="1:15" ht="30">
      <c r="A240" s="3"/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/>
      <c r="N240" s="12"/>
      <c r="O240" s="3"/>
    </row>
    <row r="241" spans="1:15" ht="30">
      <c r="A241" s="3" t="s">
        <v>32</v>
      </c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1">
        <f>(M237+M239)*1.2667</f>
        <v>1.0151802652520547</v>
      </c>
      <c r="N241" s="3" t="s">
        <v>57</v>
      </c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3"/>
      <c r="N242" s="12"/>
      <c r="O242" s="3"/>
    </row>
    <row r="243" spans="1:15" ht="30">
      <c r="A243" s="3" t="s">
        <v>28</v>
      </c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18">
        <v>0.0173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9" t="s">
        <v>33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 t="s">
        <v>5</v>
      </c>
      <c r="B248" s="3"/>
      <c r="C248" s="3"/>
      <c r="D248" s="3"/>
      <c r="E248" s="11"/>
      <c r="F248" s="11">
        <f>F235</f>
        <v>330</v>
      </c>
      <c r="G248" s="3"/>
      <c r="H248" s="17" t="s">
        <v>41</v>
      </c>
      <c r="I248" s="3"/>
      <c r="J248" s="17" t="s">
        <v>41</v>
      </c>
      <c r="K248" s="3"/>
      <c r="L248" s="3"/>
      <c r="M248" s="11">
        <f>SUM(F248:J248)</f>
        <v>330</v>
      </c>
      <c r="N248" s="3" t="s">
        <v>55</v>
      </c>
      <c r="O248" s="3"/>
    </row>
    <row r="249" spans="1:15" ht="3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2"/>
      <c r="L249" s="3"/>
      <c r="M249" s="3"/>
      <c r="N249" s="12"/>
      <c r="O249" s="3"/>
    </row>
    <row r="250" spans="1:15" ht="30">
      <c r="A250" s="3" t="s">
        <v>31</v>
      </c>
      <c r="B250" s="3"/>
      <c r="C250" s="3"/>
      <c r="D250" s="3"/>
      <c r="E250" s="3"/>
      <c r="F250" s="12">
        <v>0.05334</v>
      </c>
      <c r="G250" s="3"/>
      <c r="H250" s="17" t="s">
        <v>41</v>
      </c>
      <c r="I250" s="3"/>
      <c r="J250" s="12">
        <f>(J237)</f>
        <v>0.04517701369863014</v>
      </c>
      <c r="K250" s="12"/>
      <c r="L250" s="3"/>
      <c r="M250" s="12">
        <f>(F250+J250)</f>
        <v>0.09851701369863014</v>
      </c>
      <c r="N250" s="3" t="s">
        <v>56</v>
      </c>
      <c r="O250" s="3"/>
    </row>
    <row r="251" spans="1:15" ht="3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3"/>
      <c r="N251" s="12"/>
      <c r="O251" s="3"/>
    </row>
    <row r="252" spans="1:15" ht="30">
      <c r="A252" s="3" t="s">
        <v>26</v>
      </c>
      <c r="B252" s="3"/>
      <c r="C252" s="3"/>
      <c r="D252" s="3"/>
      <c r="E252" s="13"/>
      <c r="F252" s="12"/>
      <c r="G252" s="12"/>
      <c r="H252" s="17" t="s">
        <v>41</v>
      </c>
      <c r="I252" s="3"/>
      <c r="J252" s="12">
        <f>J239</f>
        <v>0.44682</v>
      </c>
      <c r="K252" s="3"/>
      <c r="L252" s="3"/>
      <c r="M252" s="12">
        <f>SUM(F252:J252)</f>
        <v>0.44682</v>
      </c>
      <c r="N252" s="3" t="s">
        <v>56</v>
      </c>
      <c r="O252" s="3"/>
    </row>
    <row r="253" spans="1:15" ht="30">
      <c r="A253" s="3"/>
      <c r="B253" s="3"/>
      <c r="C253" s="3"/>
      <c r="D253" s="3"/>
      <c r="E253" s="12"/>
      <c r="F253" s="12"/>
      <c r="G253" s="12"/>
      <c r="H253" s="3"/>
      <c r="I253" s="3"/>
      <c r="J253" s="12"/>
      <c r="K253" s="3"/>
      <c r="L253" s="3"/>
      <c r="M253" s="12"/>
      <c r="N253" s="3"/>
      <c r="O253" s="12"/>
    </row>
    <row r="254" spans="1:15" ht="30">
      <c r="A254" s="3" t="s">
        <v>32</v>
      </c>
      <c r="B254" s="3"/>
      <c r="C254" s="3"/>
      <c r="D254" s="3"/>
      <c r="E254" s="3"/>
      <c r="F254" s="12"/>
      <c r="G254" s="12"/>
      <c r="H254" s="3"/>
      <c r="I254" s="3"/>
      <c r="J254" s="12"/>
      <c r="K254" s="12"/>
      <c r="L254" s="3"/>
      <c r="M254" s="11">
        <f>(M250+M252)*1.2667</f>
        <v>0.6907783952520549</v>
      </c>
      <c r="N254" s="3" t="s">
        <v>57</v>
      </c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 t="s">
        <v>129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0" t="s">
        <v>130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34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tr">
        <f>+F138</f>
        <v>This Filing Effective With the Billing Month of March 2014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tr">
        <f>+F139</f>
        <v>Superseding Filing Effective With the Billing Month of February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tr">
        <f>+A138</f>
        <v>FILED 2-26-14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58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tr">
        <f>+A6</f>
        <v>           APRIL 2014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3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30">
      <c r="A279" s="3"/>
      <c r="B279" s="3"/>
      <c r="C279" s="3"/>
      <c r="D279" s="3"/>
      <c r="E279" s="3"/>
      <c r="F279" s="10" t="s">
        <v>36</v>
      </c>
      <c r="G279" s="3"/>
      <c r="H279" s="3"/>
      <c r="I279" s="3"/>
      <c r="J279" s="10" t="s">
        <v>45</v>
      </c>
      <c r="K279" s="3"/>
      <c r="L279" s="3"/>
      <c r="M279" s="10" t="s">
        <v>52</v>
      </c>
      <c r="N279" s="5"/>
      <c r="O279" s="5"/>
    </row>
    <row r="280" spans="1:15" ht="30">
      <c r="A280" s="3"/>
      <c r="B280" s="3"/>
      <c r="C280" s="3"/>
      <c r="D280" s="3"/>
      <c r="E280" s="3"/>
      <c r="F280" s="10" t="s">
        <v>37</v>
      </c>
      <c r="G280" s="3"/>
      <c r="H280" s="3"/>
      <c r="I280" s="3"/>
      <c r="J280" s="10" t="s">
        <v>49</v>
      </c>
      <c r="K280" s="3"/>
      <c r="L280" s="3"/>
      <c r="M280" s="10" t="s">
        <v>53</v>
      </c>
      <c r="N280" s="3"/>
      <c r="O280" s="3"/>
    </row>
    <row r="281" spans="1:15" ht="30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7.75" customHeight="1">
      <c r="A283" s="9" t="s">
        <v>60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407.61</v>
      </c>
      <c r="G285" s="3"/>
      <c r="H285" s="3"/>
      <c r="I285" s="3"/>
      <c r="J285" s="10" t="s">
        <v>41</v>
      </c>
      <c r="K285" s="3"/>
      <c r="L285" s="3"/>
      <c r="M285" s="11">
        <f>SUM(F285:J285)</f>
        <v>407.61</v>
      </c>
      <c r="N285" s="3"/>
      <c r="O285" s="3" t="s">
        <v>55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30" customHeight="1">
      <c r="A287" s="3" t="s">
        <v>17</v>
      </c>
      <c r="B287" s="3"/>
      <c r="C287" s="3"/>
      <c r="D287" s="3"/>
      <c r="E287" s="3"/>
      <c r="F287" s="10" t="s">
        <v>41</v>
      </c>
      <c r="G287" s="3"/>
      <c r="H287" s="3"/>
      <c r="I287" s="3"/>
      <c r="J287" s="12">
        <v>0.16505</v>
      </c>
      <c r="K287" s="3"/>
      <c r="L287" s="3"/>
      <c r="M287" s="12">
        <f>SUM(F287:J287)</f>
        <v>0.16505</v>
      </c>
      <c r="N287" s="3"/>
      <c r="O287" s="3" t="s">
        <v>56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19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41</v>
      </c>
      <c r="K289" s="12"/>
      <c r="L289" s="3"/>
      <c r="M289" s="12">
        <f>SUM(F289:J289)</f>
        <v>0.03457</v>
      </c>
      <c r="N289" s="12"/>
      <c r="O289" s="3" t="s">
        <v>56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30" customHeight="1">
      <c r="A291" s="3" t="s">
        <v>20</v>
      </c>
      <c r="B291" s="3"/>
      <c r="C291" s="3"/>
      <c r="D291" s="3"/>
      <c r="E291" s="3"/>
      <c r="F291" s="10" t="s">
        <v>41</v>
      </c>
      <c r="G291" s="3"/>
      <c r="H291" s="3"/>
      <c r="I291" s="3"/>
      <c r="J291" s="12">
        <f>+J252</f>
        <v>0.44682</v>
      </c>
      <c r="K291" s="3"/>
      <c r="L291" s="3"/>
      <c r="M291" s="12">
        <f>SUM(F291:J291)</f>
        <v>0.44682</v>
      </c>
      <c r="N291" s="3"/>
      <c r="O291" s="3" t="s">
        <v>56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 t="s">
        <v>61</v>
      </c>
      <c r="B293" s="3"/>
      <c r="C293" s="3"/>
      <c r="D293" s="3"/>
      <c r="E293" s="3"/>
      <c r="F293" s="10" t="s">
        <v>41</v>
      </c>
      <c r="G293" s="3"/>
      <c r="H293" s="3"/>
      <c r="I293" s="3"/>
      <c r="J293" s="11">
        <v>1.5</v>
      </c>
      <c r="K293" s="3"/>
      <c r="L293" s="3"/>
      <c r="M293" s="11">
        <f>+J293</f>
        <v>1.5</v>
      </c>
      <c r="N293" s="3"/>
      <c r="O293" s="3" t="s">
        <v>56</v>
      </c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3"/>
      <c r="L297" s="3"/>
      <c r="M297" s="12"/>
      <c r="N297" s="3"/>
      <c r="O297" s="3"/>
    </row>
    <row r="298" spans="1:15" ht="27.75" customHeight="1">
      <c r="A298" s="3" t="str">
        <f>+A268</f>
        <v>FILED 2-26-14</v>
      </c>
      <c r="B298" s="3"/>
      <c r="C298" s="3"/>
      <c r="D298" s="3"/>
      <c r="E298" s="3"/>
      <c r="F298" s="11" t="str">
        <f>+F266</f>
        <v>This Filing Effective With the Billing Month of March 2014</v>
      </c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3"/>
      <c r="F299" s="11" t="str">
        <f>+F267</f>
        <v>Superseding Filing Effective With the Billing Month of February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1"/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2"/>
      <c r="N301" s="3"/>
      <c r="O301" s="3"/>
    </row>
    <row r="302" spans="1:15" ht="24.75" customHeight="1">
      <c r="A302" s="6"/>
      <c r="B302" s="3"/>
      <c r="C302" s="3"/>
      <c r="D302" s="3"/>
      <c r="E302" s="3"/>
      <c r="F302" s="9" t="s">
        <v>1</v>
      </c>
      <c r="G302" s="3"/>
      <c r="H302" s="3"/>
      <c r="I302" s="3"/>
      <c r="J302" s="12"/>
      <c r="K302" s="3"/>
      <c r="L302" s="3"/>
      <c r="M302" s="12"/>
      <c r="N302" s="3"/>
      <c r="O302" s="3"/>
    </row>
    <row r="303" spans="1:10" s="34" customFormat="1" ht="30">
      <c r="A303" s="6"/>
      <c r="B303" s="33"/>
      <c r="C303" s="33"/>
      <c r="D303" s="6"/>
      <c r="E303" s="6" t="str">
        <f>+A4</f>
        <v>SCHEDULE OF RATES AND CHARGES</v>
      </c>
      <c r="F303" s="5"/>
      <c r="G303" s="33"/>
      <c r="H303" s="33"/>
      <c r="I303" s="33"/>
      <c r="J303" s="33"/>
    </row>
    <row r="304" spans="1:13" s="34" customFormat="1" ht="30">
      <c r="A304" s="6"/>
      <c r="B304" s="40"/>
      <c r="C304" s="40"/>
      <c r="D304" s="65"/>
      <c r="E304" s="33"/>
      <c r="F304" s="73" t="s">
        <v>142</v>
      </c>
      <c r="G304" s="40"/>
      <c r="H304" s="41"/>
      <c r="I304" s="40"/>
      <c r="J304" s="41"/>
      <c r="M304" s="41"/>
    </row>
    <row r="305" spans="1:10" s="34" customFormat="1" ht="30">
      <c r="A305" s="6"/>
      <c r="B305" s="40"/>
      <c r="C305" s="40"/>
      <c r="D305" s="40"/>
      <c r="E305" s="40"/>
      <c r="F305" s="41"/>
      <c r="G305" s="40"/>
      <c r="H305" s="45"/>
      <c r="I305" s="40"/>
      <c r="J305" s="45"/>
    </row>
    <row r="306" spans="1:15" s="34" customFormat="1" ht="30">
      <c r="A306" s="6"/>
      <c r="B306" s="40"/>
      <c r="C306" s="40"/>
      <c r="D306" s="40"/>
      <c r="E306" s="40"/>
      <c r="F306" s="41"/>
      <c r="G306" s="46"/>
      <c r="H306" s="45"/>
      <c r="I306" s="40"/>
      <c r="J306" s="41"/>
      <c r="M306" s="41"/>
      <c r="O306" s="5" t="s">
        <v>86</v>
      </c>
    </row>
    <row r="307" spans="1:13" s="34" customFormat="1" ht="20.25">
      <c r="A307" s="40"/>
      <c r="B307" s="40"/>
      <c r="C307" s="40"/>
      <c r="D307" s="40"/>
      <c r="E307" s="40"/>
      <c r="F307" s="47"/>
      <c r="G307" s="40"/>
      <c r="H307" s="45"/>
      <c r="I307" s="40"/>
      <c r="J307" s="45"/>
      <c r="M307" s="48"/>
    </row>
    <row r="308" spans="1:15" s="34" customFormat="1" ht="21" thickBo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50"/>
      <c r="L308" s="50"/>
      <c r="M308" s="51"/>
      <c r="N308" s="50"/>
      <c r="O308" s="50"/>
    </row>
    <row r="309" spans="1:13" s="34" customFormat="1" ht="21" thickTop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L309" s="52"/>
      <c r="M309" s="52"/>
    </row>
    <row r="310" spans="1:13" s="34" customFormat="1" ht="30">
      <c r="A310" s="40"/>
      <c r="B310" s="40"/>
      <c r="C310" s="40"/>
      <c r="D310" s="40"/>
      <c r="E310" s="40"/>
      <c r="F310" s="10" t="s">
        <v>36</v>
      </c>
      <c r="G310" s="3"/>
      <c r="H310" s="3"/>
      <c r="I310" s="3"/>
      <c r="J310" s="10" t="s">
        <v>45</v>
      </c>
      <c r="K310" s="3"/>
      <c r="L310" s="3"/>
      <c r="M310" s="10" t="s">
        <v>52</v>
      </c>
    </row>
    <row r="311" spans="1:13" s="34" customFormat="1" ht="30">
      <c r="A311" s="40"/>
      <c r="B311" s="40"/>
      <c r="C311" s="40"/>
      <c r="D311" s="40"/>
      <c r="E311" s="40"/>
      <c r="F311" s="10" t="s">
        <v>37</v>
      </c>
      <c r="G311" s="3"/>
      <c r="H311" s="3"/>
      <c r="I311" s="3"/>
      <c r="J311" s="10" t="s">
        <v>49</v>
      </c>
      <c r="K311" s="3"/>
      <c r="L311" s="3"/>
      <c r="M311" s="10" t="s">
        <v>53</v>
      </c>
    </row>
    <row r="312" spans="1:13" s="34" customFormat="1" ht="20.25">
      <c r="A312" s="40"/>
      <c r="B312" s="40"/>
      <c r="C312" s="40"/>
      <c r="D312" s="40"/>
      <c r="E312" s="40"/>
      <c r="F312" s="38"/>
      <c r="G312" s="40"/>
      <c r="H312" s="40"/>
      <c r="I312" s="40"/>
      <c r="J312" s="40"/>
      <c r="M312" s="38"/>
    </row>
    <row r="313" spans="1:13" s="34" customFormat="1" ht="2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L313" s="54"/>
      <c r="M313" s="54"/>
    </row>
    <row r="314" spans="1:13" s="34" customFormat="1" ht="30">
      <c r="A314" s="3" t="s">
        <v>87</v>
      </c>
      <c r="B314" s="40"/>
      <c r="C314" s="40"/>
      <c r="D314" s="40"/>
      <c r="E314" s="40"/>
      <c r="F314" s="41"/>
      <c r="G314" s="40"/>
      <c r="I314" s="40"/>
      <c r="J314" s="41"/>
      <c r="M314" s="41"/>
    </row>
    <row r="315" spans="1:10" s="34" customFormat="1" ht="30">
      <c r="A315" s="3"/>
      <c r="B315" s="40"/>
      <c r="C315" s="40"/>
      <c r="D315" s="40"/>
      <c r="E315" s="40"/>
      <c r="F315" s="40"/>
      <c r="G315" s="40"/>
      <c r="H315" s="40"/>
      <c r="I315" s="40"/>
      <c r="J315" s="40"/>
    </row>
    <row r="316" spans="1:13" s="34" customFormat="1" ht="30">
      <c r="A316" s="3" t="s">
        <v>88</v>
      </c>
      <c r="B316" s="40"/>
      <c r="C316" s="40"/>
      <c r="D316" s="40"/>
      <c r="E316" s="40"/>
      <c r="F316" s="38"/>
      <c r="G316" s="40"/>
      <c r="H316" s="40"/>
      <c r="I316" s="40"/>
      <c r="J316" s="41" t="s">
        <v>41</v>
      </c>
      <c r="M316" s="3" t="s">
        <v>89</v>
      </c>
    </row>
    <row r="317" spans="1:10" s="34" customFormat="1" ht="30">
      <c r="A317" s="3"/>
      <c r="B317" s="40"/>
      <c r="C317" s="40"/>
      <c r="D317" s="40"/>
      <c r="E317" s="40"/>
      <c r="F317" s="40"/>
      <c r="G317" s="40"/>
      <c r="H317" s="40"/>
      <c r="I317" s="40"/>
      <c r="J317" s="40"/>
    </row>
    <row r="318" spans="1:13" s="34" customFormat="1" ht="30">
      <c r="A318" s="3" t="s">
        <v>5</v>
      </c>
      <c r="B318" s="27"/>
      <c r="C318" s="27"/>
      <c r="D318" s="40"/>
      <c r="E318" s="40"/>
      <c r="F318" s="40"/>
      <c r="G318" s="40"/>
      <c r="H318" s="40"/>
      <c r="I318" s="40"/>
      <c r="J318" s="52"/>
      <c r="L318" s="55"/>
      <c r="M318" s="41"/>
    </row>
    <row r="319" spans="1:15" s="34" customFormat="1" ht="30">
      <c r="A319" s="3" t="s">
        <v>80</v>
      </c>
      <c r="B319" s="27"/>
      <c r="C319" s="27"/>
      <c r="D319" s="40"/>
      <c r="E319" s="40"/>
      <c r="F319" s="38"/>
      <c r="G319" s="40"/>
      <c r="H319" s="40"/>
      <c r="I319" s="40"/>
      <c r="J319" s="40"/>
      <c r="M319" s="70">
        <v>335</v>
      </c>
      <c r="N319" s="67"/>
      <c r="O319" s="67" t="s">
        <v>55</v>
      </c>
    </row>
    <row r="320" spans="1:15" s="34" customFormat="1" ht="30">
      <c r="A320" s="3" t="s">
        <v>81</v>
      </c>
      <c r="B320" s="27"/>
      <c r="C320" s="27"/>
      <c r="D320" s="40"/>
      <c r="E320" s="40"/>
      <c r="F320" s="52"/>
      <c r="G320" s="40"/>
      <c r="H320" s="40"/>
      <c r="I320" s="40"/>
      <c r="J320" s="40"/>
      <c r="L320" s="52"/>
      <c r="M320" s="70">
        <v>335</v>
      </c>
      <c r="N320" s="67"/>
      <c r="O320" s="67" t="s">
        <v>55</v>
      </c>
    </row>
    <row r="321" spans="1:15" s="34" customFormat="1" ht="30">
      <c r="A321" s="3" t="s">
        <v>82</v>
      </c>
      <c r="B321" s="27"/>
      <c r="C321" s="27"/>
      <c r="D321" s="40"/>
      <c r="E321" s="40"/>
      <c r="F321" s="53"/>
      <c r="G321" s="40"/>
      <c r="H321" s="40"/>
      <c r="I321" s="40"/>
      <c r="J321" s="53"/>
      <c r="M321" s="70">
        <f>+H168</f>
        <v>335</v>
      </c>
      <c r="N321" s="67"/>
      <c r="O321" s="67" t="s">
        <v>55</v>
      </c>
    </row>
    <row r="322" spans="1:15" s="34" customFormat="1" ht="30">
      <c r="A322" s="3"/>
      <c r="B322" s="27"/>
      <c r="C322" s="27"/>
      <c r="D322" s="40"/>
      <c r="E322" s="40"/>
      <c r="F322" s="40"/>
      <c r="G322" s="40"/>
      <c r="H322" s="40"/>
      <c r="I322" s="40"/>
      <c r="J322" s="52"/>
      <c r="L322" s="52"/>
      <c r="M322" s="71"/>
      <c r="N322" s="67"/>
      <c r="O322" s="67"/>
    </row>
    <row r="323" spans="1:15" s="34" customFormat="1" ht="30">
      <c r="A323" s="3" t="s">
        <v>19</v>
      </c>
      <c r="B323" s="27"/>
      <c r="C323" s="27"/>
      <c r="D323" s="40"/>
      <c r="E323" s="40"/>
      <c r="F323" s="40"/>
      <c r="G323" s="40"/>
      <c r="H323" s="40"/>
      <c r="I323" s="40"/>
      <c r="J323" s="40"/>
      <c r="M323" s="72"/>
      <c r="N323" s="67"/>
      <c r="O323" s="67"/>
    </row>
    <row r="324" spans="1:15" s="34" customFormat="1" ht="30">
      <c r="A324" s="3" t="s">
        <v>80</v>
      </c>
      <c r="B324" s="27"/>
      <c r="C324" s="27"/>
      <c r="D324" s="40"/>
      <c r="E324" s="40"/>
      <c r="F324" s="40"/>
      <c r="G324" s="40"/>
      <c r="H324" s="40"/>
      <c r="I324" s="40"/>
      <c r="J324" s="38"/>
      <c r="M324" s="71">
        <v>0.04725</v>
      </c>
      <c r="N324" s="67"/>
      <c r="O324" s="67" t="s">
        <v>56</v>
      </c>
    </row>
    <row r="325" spans="1:15" s="34" customFormat="1" ht="30">
      <c r="A325" s="3" t="s">
        <v>81</v>
      </c>
      <c r="B325" s="27"/>
      <c r="C325" s="27"/>
      <c r="D325" s="40"/>
      <c r="E325" s="40"/>
      <c r="F325" s="40"/>
      <c r="G325" s="40"/>
      <c r="H325" s="40"/>
      <c r="I325" s="40"/>
      <c r="J325" s="40"/>
      <c r="M325" s="71">
        <v>0.03296</v>
      </c>
      <c r="N325" s="67"/>
      <c r="O325" s="67" t="s">
        <v>56</v>
      </c>
    </row>
    <row r="326" spans="1:15" s="34" customFormat="1" ht="30">
      <c r="A326" s="3" t="s">
        <v>82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0.02907</v>
      </c>
      <c r="N326" s="67"/>
      <c r="O326" s="67" t="s">
        <v>56</v>
      </c>
    </row>
    <row r="327" spans="1:15" s="34" customFormat="1" ht="30">
      <c r="A327" s="3"/>
      <c r="B327" s="27"/>
      <c r="C327" s="27"/>
      <c r="D327" s="40"/>
      <c r="E327" s="40"/>
      <c r="F327" s="40"/>
      <c r="G327" s="40"/>
      <c r="H327" s="40"/>
      <c r="I327" s="40"/>
      <c r="J327" s="40"/>
      <c r="M327" s="71"/>
      <c r="N327" s="67"/>
      <c r="O327" s="67"/>
    </row>
    <row r="328" spans="1:15" s="34" customFormat="1" ht="30">
      <c r="A328" s="3" t="s">
        <v>72</v>
      </c>
      <c r="B328" s="27"/>
      <c r="C328" s="27"/>
      <c r="D328" s="40"/>
      <c r="E328" s="40"/>
      <c r="F328" s="40"/>
      <c r="G328" s="40"/>
      <c r="H328" s="40"/>
      <c r="I328" s="40"/>
      <c r="J328" s="40"/>
      <c r="L328" s="55"/>
      <c r="M328" s="71"/>
      <c r="N328" s="67"/>
      <c r="O328" s="67"/>
    </row>
    <row r="329" spans="1:15" s="34" customFormat="1" ht="30">
      <c r="A329" s="3" t="s">
        <v>73</v>
      </c>
      <c r="B329" s="27"/>
      <c r="C329" s="27"/>
      <c r="D329" s="40"/>
      <c r="E329" s="40"/>
      <c r="F329" s="38"/>
      <c r="G329" s="40"/>
      <c r="H329" s="40"/>
      <c r="I329" s="40"/>
      <c r="J329" s="40"/>
      <c r="M329" s="74">
        <v>0.576</v>
      </c>
      <c r="N329" s="67"/>
      <c r="O329" s="67" t="s">
        <v>56</v>
      </c>
    </row>
    <row r="330" spans="1:15" s="34" customFormat="1" ht="30">
      <c r="A330" s="3" t="s">
        <v>74</v>
      </c>
      <c r="B330" s="27"/>
      <c r="C330" s="27"/>
      <c r="D330" s="40"/>
      <c r="E330" s="40"/>
      <c r="F330" s="40"/>
      <c r="G330" s="40"/>
      <c r="H330" s="40"/>
      <c r="I330" s="40"/>
      <c r="J330" s="40"/>
      <c r="L330" s="52"/>
      <c r="M330" s="74">
        <v>0.576</v>
      </c>
      <c r="N330" s="67"/>
      <c r="O330" s="67" t="s">
        <v>56</v>
      </c>
    </row>
    <row r="331" spans="1:15" s="34" customFormat="1" ht="30">
      <c r="A331" s="3" t="s">
        <v>75</v>
      </c>
      <c r="B331" s="27"/>
      <c r="C331" s="27"/>
      <c r="D331" s="40"/>
      <c r="E331" s="40"/>
      <c r="F331" s="40"/>
      <c r="G331" s="40"/>
      <c r="H331" s="53"/>
      <c r="I331" s="40"/>
      <c r="J331" s="53"/>
      <c r="L331" s="52"/>
      <c r="M331" s="74">
        <v>0.576</v>
      </c>
      <c r="N331" s="67"/>
      <c r="O331" s="67" t="s">
        <v>56</v>
      </c>
    </row>
    <row r="332" spans="1:15" s="34" customFormat="1" ht="30">
      <c r="A332" s="3" t="s">
        <v>76</v>
      </c>
      <c r="B332" s="27"/>
      <c r="C332" s="27"/>
      <c r="D332" s="40"/>
      <c r="E332" s="40"/>
      <c r="F332" s="40"/>
      <c r="G332" s="40"/>
      <c r="H332" s="40"/>
      <c r="I332" s="40"/>
      <c r="J332" s="40"/>
      <c r="L332" s="52"/>
      <c r="M332" s="74">
        <v>0.576</v>
      </c>
      <c r="N332" s="67"/>
      <c r="O332" s="67" t="s">
        <v>56</v>
      </c>
    </row>
    <row r="333" spans="1:15" s="34" customFormat="1" ht="30">
      <c r="A333" s="3" t="s">
        <v>77</v>
      </c>
      <c r="B333" s="27"/>
      <c r="C333" s="27"/>
      <c r="D333" s="40"/>
      <c r="E333" s="40"/>
      <c r="F333" s="40"/>
      <c r="G333" s="40"/>
      <c r="H333" s="40"/>
      <c r="I333" s="40"/>
      <c r="J333" s="53"/>
      <c r="L333" s="52"/>
      <c r="M333" s="74">
        <v>0.576</v>
      </c>
      <c r="N333" s="67"/>
      <c r="O333" s="67" t="s">
        <v>56</v>
      </c>
    </row>
    <row r="334" spans="1:15" s="34" customFormat="1" ht="30">
      <c r="A334" s="3" t="s">
        <v>78</v>
      </c>
      <c r="B334" s="27"/>
      <c r="C334" s="27"/>
      <c r="D334" s="40"/>
      <c r="E334" s="40"/>
      <c r="F334" s="40"/>
      <c r="G334" s="40"/>
      <c r="H334" s="40"/>
      <c r="I334" s="40"/>
      <c r="J334" s="40"/>
      <c r="L334" s="52"/>
      <c r="M334" s="74">
        <v>0.576</v>
      </c>
      <c r="N334" s="67"/>
      <c r="O334" s="67" t="s">
        <v>56</v>
      </c>
    </row>
    <row r="335" spans="1:15" s="34" customFormat="1" ht="30">
      <c r="A335" s="27"/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1"/>
      <c r="N335" s="67"/>
      <c r="O335" s="67"/>
    </row>
    <row r="336" spans="1:13" s="34" customFormat="1" ht="20.25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52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30">
      <c r="A340" s="65" t="s">
        <v>139</v>
      </c>
      <c r="B340" s="27"/>
      <c r="C340" s="27"/>
      <c r="D340" s="40"/>
      <c r="E340" s="40"/>
      <c r="F340" s="69" t="str">
        <f>+E194</f>
        <v>This filing Effective for the Billing Month Of April 2014</v>
      </c>
      <c r="G340" s="40"/>
      <c r="H340" s="40"/>
      <c r="I340" s="40"/>
      <c r="J340" s="40"/>
      <c r="L340" s="52"/>
      <c r="M340" s="52"/>
    </row>
    <row r="341" spans="1:13" s="34" customFormat="1" ht="30">
      <c r="A341" s="27"/>
      <c r="B341" s="27"/>
      <c r="C341" s="27"/>
      <c r="D341" s="40"/>
      <c r="E341" s="69" t="str">
        <f>+D195</f>
        <v>                        Superseding Filing Effective for the Billing Month of March 2014 </v>
      </c>
      <c r="F341" s="65"/>
      <c r="G341" s="40"/>
      <c r="H341" s="40"/>
      <c r="I341" s="40"/>
      <c r="J341" s="40"/>
      <c r="L341" s="52"/>
      <c r="M341" s="52"/>
    </row>
    <row r="342" spans="1:13" s="34" customFormat="1" ht="20.25">
      <c r="A342" s="27"/>
      <c r="B342" s="27"/>
      <c r="C342" s="27"/>
      <c r="D342" s="40"/>
      <c r="E342" s="40"/>
      <c r="F342" s="40"/>
      <c r="G342" s="40"/>
      <c r="H342" s="40"/>
      <c r="I342" s="40"/>
      <c r="J342" s="40"/>
      <c r="L342" s="52"/>
      <c r="M342" s="52"/>
    </row>
    <row r="343" spans="1:15" s="34" customFormat="1" ht="20.25">
      <c r="A343" s="31"/>
      <c r="B343" s="32"/>
      <c r="C343" s="31"/>
      <c r="D343" s="32"/>
      <c r="E343" s="31"/>
      <c r="F343" s="31"/>
      <c r="G343" s="32"/>
      <c r="H343" s="32"/>
      <c r="I343" s="32"/>
      <c r="J343" s="32"/>
      <c r="K343" s="32"/>
      <c r="L343" s="33"/>
      <c r="M343" s="33"/>
      <c r="N343" s="33"/>
      <c r="O343" s="28"/>
    </row>
    <row r="344" spans="1:14" s="34" customFormat="1" ht="20.25">
      <c r="A344" s="27"/>
      <c r="B344" s="27"/>
      <c r="C344" s="27"/>
      <c r="D344" s="27"/>
      <c r="E344" s="39"/>
      <c r="F344" s="27"/>
      <c r="G344" s="27"/>
      <c r="H344" s="27"/>
      <c r="I344" s="27"/>
      <c r="J344" s="27"/>
      <c r="K344" s="27"/>
      <c r="L344" s="40"/>
      <c r="M344" s="30"/>
      <c r="N344" s="30"/>
    </row>
    <row r="345" spans="1:14" s="34" customFormat="1" ht="2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30">
      <c r="A348" s="27"/>
      <c r="B348" s="27"/>
      <c r="C348" s="27"/>
      <c r="D348" s="27"/>
      <c r="E348" s="68" t="s">
        <v>1</v>
      </c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256" s="34" customFormat="1" ht="30">
      <c r="A349" s="5" t="s">
        <v>122</v>
      </c>
      <c r="B349" s="31"/>
      <c r="C349" s="31"/>
      <c r="D349" s="31"/>
      <c r="E349" s="31"/>
      <c r="F349" s="31"/>
      <c r="G349" s="31"/>
      <c r="H349" s="31"/>
      <c r="I349" s="31"/>
      <c r="J349" s="31"/>
      <c r="O349" s="67" t="s">
        <v>90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34" customFormat="1" ht="30">
      <c r="A350" s="5" t="s">
        <v>91</v>
      </c>
      <c r="B350" s="31"/>
      <c r="C350" s="31"/>
      <c r="D350" s="31"/>
      <c r="E350" s="31"/>
      <c r="F350" s="31"/>
      <c r="G350" s="31"/>
      <c r="H350" s="31"/>
      <c r="I350" s="31"/>
      <c r="J350" s="3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2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1" thickBot="1">
      <c r="A352" s="58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Top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60"/>
      <c r="L353" s="60"/>
      <c r="M353" s="60"/>
      <c r="N353" s="60"/>
      <c r="O353" s="6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4"/>
      <c r="B356" s="33"/>
      <c r="C356" s="33"/>
      <c r="D356" s="33"/>
      <c r="E356" s="33"/>
      <c r="F356" s="33"/>
      <c r="G356" s="33"/>
      <c r="H356" s="33"/>
      <c r="I356" s="33"/>
      <c r="J356" s="33"/>
      <c r="P356" s="5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56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56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56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56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56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56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56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56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56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56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56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56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56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56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56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56"/>
    </row>
    <row r="357" spans="1:256" s="34" customFormat="1" ht="2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30">
      <c r="A358" s="65" t="s">
        <v>92</v>
      </c>
      <c r="B358" s="65"/>
      <c r="C358" s="65"/>
      <c r="D358" s="65"/>
      <c r="E358" s="65"/>
      <c r="F358" s="65"/>
      <c r="G358" s="65"/>
      <c r="H358" s="65"/>
      <c r="I358" s="65" t="s">
        <v>93</v>
      </c>
      <c r="J358" s="65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 t="s">
        <v>94</v>
      </c>
      <c r="B360" s="65"/>
      <c r="C360" s="65"/>
      <c r="D360" s="65"/>
      <c r="E360" s="65"/>
      <c r="F360" s="65"/>
      <c r="G360" s="65"/>
      <c r="H360" s="65"/>
      <c r="I360" s="65" t="s">
        <v>95</v>
      </c>
      <c r="J360" s="6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4" customFormat="1" ht="30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 t="s">
        <v>96</v>
      </c>
      <c r="B362" s="65"/>
      <c r="C362" s="65"/>
      <c r="D362" s="65"/>
      <c r="E362" s="65"/>
      <c r="F362" s="65"/>
      <c r="G362" s="65"/>
      <c r="H362" s="65"/>
      <c r="I362" s="66">
        <v>0.0125</v>
      </c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46" s="34" customFormat="1" ht="30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U363" s="61"/>
      <c r="AJ363" s="61"/>
      <c r="AY363" s="61"/>
      <c r="BN363" s="61"/>
      <c r="CC363" s="61"/>
      <c r="CR363" s="61"/>
      <c r="DG363" s="61"/>
      <c r="DV363" s="61"/>
      <c r="EK363" s="61"/>
      <c r="EZ363" s="61"/>
      <c r="FO363" s="61"/>
      <c r="GD363" s="61"/>
      <c r="GS363" s="61"/>
      <c r="HH363" s="61"/>
      <c r="HW363" s="61"/>
      <c r="IL363" s="61"/>
    </row>
    <row r="364" spans="1:256" s="34" customFormat="1" ht="30">
      <c r="A364" s="65" t="s">
        <v>97</v>
      </c>
      <c r="B364" s="65"/>
      <c r="C364" s="65"/>
      <c r="D364" s="65"/>
      <c r="E364" s="65"/>
      <c r="F364" s="65"/>
      <c r="G364" s="65"/>
      <c r="H364" s="65"/>
      <c r="I364" s="65" t="s">
        <v>98</v>
      </c>
      <c r="J364" s="6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34" customFormat="1" ht="30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 t="s">
        <v>99</v>
      </c>
      <c r="B366" s="65"/>
      <c r="C366" s="65"/>
      <c r="D366" s="65"/>
      <c r="E366" s="65"/>
      <c r="F366" s="65"/>
      <c r="G366" s="65"/>
      <c r="H366" s="65"/>
      <c r="I366" s="65" t="s">
        <v>100</v>
      </c>
      <c r="J366" s="65"/>
      <c r="P366" s="57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57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57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57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57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57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57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57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57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57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57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57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57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57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57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57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57"/>
    </row>
    <row r="367" spans="1:256" s="34" customFormat="1" ht="30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P367" s="1"/>
      <c r="Q367" s="1"/>
      <c r="R367" s="1"/>
      <c r="S367" s="1"/>
      <c r="T367" s="62"/>
      <c r="U367" s="62"/>
      <c r="V367" s="1"/>
      <c r="W367" s="63"/>
      <c r="X367" s="1"/>
      <c r="Y367" s="63"/>
      <c r="Z367" s="1"/>
      <c r="AA367" s="1"/>
      <c r="AB367" s="62"/>
      <c r="AC367" s="1"/>
      <c r="AD367" s="1"/>
      <c r="AE367" s="1"/>
      <c r="AF367" s="1"/>
      <c r="AG367" s="1"/>
      <c r="AH367" s="1"/>
      <c r="AI367" s="62"/>
      <c r="AJ367" s="62"/>
      <c r="AK367" s="1"/>
      <c r="AL367" s="63"/>
      <c r="AM367" s="1"/>
      <c r="AN367" s="63"/>
      <c r="AO367" s="1"/>
      <c r="AP367" s="1"/>
      <c r="AQ367" s="62"/>
      <c r="AR367" s="1"/>
      <c r="AS367" s="1"/>
      <c r="AT367" s="1"/>
      <c r="AU367" s="1"/>
      <c r="AV367" s="1"/>
      <c r="AW367" s="1"/>
      <c r="AX367" s="62"/>
      <c r="AY367" s="62"/>
      <c r="AZ367" s="1"/>
      <c r="BA367" s="63"/>
      <c r="BB367" s="1"/>
      <c r="BC367" s="63"/>
      <c r="BD367" s="1"/>
      <c r="BE367" s="1"/>
      <c r="BF367" s="62"/>
      <c r="BG367" s="1"/>
      <c r="BH367" s="1"/>
      <c r="BI367" s="1"/>
      <c r="BJ367" s="1"/>
      <c r="BK367" s="1"/>
      <c r="BL367" s="1"/>
      <c r="BM367" s="62"/>
      <c r="BN367" s="62"/>
      <c r="BO367" s="1"/>
      <c r="BP367" s="63"/>
      <c r="BQ367" s="1"/>
      <c r="BR367" s="63"/>
      <c r="BS367" s="1"/>
      <c r="BT367" s="1"/>
      <c r="BU367" s="62"/>
      <c r="BV367" s="1"/>
      <c r="BW367" s="1"/>
      <c r="BX367" s="1"/>
      <c r="BY367" s="1"/>
      <c r="BZ367" s="1"/>
      <c r="CA367" s="1"/>
      <c r="CB367" s="62"/>
      <c r="CC367" s="62"/>
      <c r="CD367" s="1"/>
      <c r="CE367" s="63"/>
      <c r="CF367" s="1"/>
      <c r="CG367" s="63"/>
      <c r="CH367" s="1"/>
      <c r="CI367" s="1"/>
      <c r="CJ367" s="62"/>
      <c r="CK367" s="1"/>
      <c r="CL367" s="1"/>
      <c r="CM367" s="1"/>
      <c r="CN367" s="1"/>
      <c r="CO367" s="1"/>
      <c r="CP367" s="1"/>
      <c r="CQ367" s="62"/>
      <c r="CR367" s="62"/>
      <c r="CS367" s="1"/>
      <c r="CT367" s="63"/>
      <c r="CU367" s="1"/>
      <c r="CV367" s="63"/>
      <c r="CW367" s="1"/>
      <c r="CX367" s="1"/>
      <c r="CY367" s="62"/>
      <c r="CZ367" s="1"/>
      <c r="DA367" s="1"/>
      <c r="DB367" s="1"/>
      <c r="DC367" s="1"/>
      <c r="DD367" s="1"/>
      <c r="DE367" s="1"/>
      <c r="DF367" s="62"/>
      <c r="DG367" s="62"/>
      <c r="DH367" s="1"/>
      <c r="DI367" s="63"/>
      <c r="DJ367" s="1"/>
      <c r="DK367" s="63"/>
      <c r="DL367" s="1"/>
      <c r="DM367" s="1"/>
      <c r="DN367" s="62"/>
      <c r="DO367" s="1"/>
      <c r="DP367" s="1"/>
      <c r="DQ367" s="1"/>
      <c r="DR367" s="1"/>
      <c r="DS367" s="1"/>
      <c r="DT367" s="1"/>
      <c r="DU367" s="62"/>
      <c r="DV367" s="62"/>
      <c r="DW367" s="1"/>
      <c r="DX367" s="63"/>
      <c r="DY367" s="1"/>
      <c r="DZ367" s="63"/>
      <c r="EA367" s="1"/>
      <c r="EB367" s="1"/>
      <c r="EC367" s="62"/>
      <c r="ED367" s="1"/>
      <c r="EE367" s="1"/>
      <c r="EF367" s="1"/>
      <c r="EG367" s="1"/>
      <c r="EH367" s="1"/>
      <c r="EI367" s="1"/>
      <c r="EJ367" s="62"/>
      <c r="EK367" s="62"/>
      <c r="EL367" s="1"/>
      <c r="EM367" s="63"/>
      <c r="EN367" s="1"/>
      <c r="EO367" s="63"/>
      <c r="EP367" s="1"/>
      <c r="EQ367" s="1"/>
      <c r="ER367" s="62"/>
      <c r="ES367" s="1"/>
      <c r="ET367" s="1"/>
      <c r="EU367" s="1"/>
      <c r="EV367" s="1"/>
      <c r="EW367" s="1"/>
      <c r="EX367" s="1"/>
      <c r="EY367" s="62"/>
      <c r="EZ367" s="62"/>
      <c r="FA367" s="1"/>
      <c r="FB367" s="63"/>
      <c r="FC367" s="1"/>
      <c r="FD367" s="63"/>
      <c r="FE367" s="1"/>
      <c r="FF367" s="1"/>
      <c r="FG367" s="62"/>
      <c r="FH367" s="1"/>
      <c r="FI367" s="1"/>
      <c r="FJ367" s="1"/>
      <c r="FK367" s="1"/>
      <c r="FL367" s="1"/>
      <c r="FM367" s="1"/>
      <c r="FN367" s="62"/>
      <c r="FO367" s="62"/>
      <c r="FP367" s="1"/>
      <c r="FQ367" s="63"/>
      <c r="FR367" s="1"/>
      <c r="FS367" s="63"/>
      <c r="FT367" s="1"/>
      <c r="FU367" s="1"/>
      <c r="FV367" s="62"/>
      <c r="FW367" s="1"/>
      <c r="FX367" s="1"/>
      <c r="FY367" s="1"/>
      <c r="FZ367" s="1"/>
      <c r="GA367" s="1"/>
      <c r="GB367" s="1"/>
      <c r="GC367" s="62"/>
      <c r="GD367" s="62"/>
      <c r="GE367" s="1"/>
      <c r="GF367" s="63"/>
      <c r="GG367" s="1"/>
      <c r="GH367" s="63"/>
      <c r="GI367" s="1"/>
      <c r="GJ367" s="1"/>
      <c r="GK367" s="62"/>
      <c r="GL367" s="1"/>
      <c r="GM367" s="1"/>
      <c r="GN367" s="1"/>
      <c r="GO367" s="1"/>
      <c r="GP367" s="1"/>
      <c r="GQ367" s="1"/>
      <c r="GR367" s="62"/>
      <c r="GS367" s="62"/>
      <c r="GT367" s="1"/>
      <c r="GU367" s="63"/>
      <c r="GV367" s="1"/>
      <c r="GW367" s="63"/>
      <c r="GX367" s="1"/>
      <c r="GY367" s="1"/>
      <c r="GZ367" s="62"/>
      <c r="HA367" s="1"/>
      <c r="HB367" s="1"/>
      <c r="HC367" s="1"/>
      <c r="HD367" s="1"/>
      <c r="HE367" s="1"/>
      <c r="HF367" s="1"/>
      <c r="HG367" s="62"/>
      <c r="HH367" s="62"/>
      <c r="HI367" s="1"/>
      <c r="HJ367" s="63"/>
      <c r="HK367" s="1"/>
      <c r="HL367" s="63"/>
      <c r="HM367" s="1"/>
      <c r="HN367" s="1"/>
      <c r="HO367" s="62"/>
      <c r="HP367" s="1"/>
      <c r="HQ367" s="1"/>
      <c r="HR367" s="1"/>
      <c r="HS367" s="1"/>
      <c r="HT367" s="1"/>
      <c r="HU367" s="1"/>
      <c r="HV367" s="62"/>
      <c r="HW367" s="62"/>
      <c r="HX367" s="1"/>
      <c r="HY367" s="63"/>
      <c r="HZ367" s="1"/>
      <c r="IA367" s="63"/>
      <c r="IB367" s="1"/>
      <c r="IC367" s="1"/>
      <c r="ID367" s="62"/>
      <c r="IE367" s="1"/>
      <c r="IF367" s="1"/>
      <c r="IG367" s="1"/>
      <c r="IH367" s="1"/>
      <c r="II367" s="1"/>
      <c r="IJ367" s="1"/>
      <c r="IK367" s="62"/>
      <c r="IL367" s="62"/>
      <c r="IM367" s="1"/>
      <c r="IN367" s="63"/>
      <c r="IO367" s="1"/>
      <c r="IP367" s="63"/>
      <c r="IQ367" s="1"/>
      <c r="IR367" s="1"/>
      <c r="IS367" s="62"/>
      <c r="IT367" s="1"/>
      <c r="IU367" s="1"/>
      <c r="IV367" s="1"/>
    </row>
    <row r="368" spans="1:256" s="34" customFormat="1" ht="30">
      <c r="A368" s="65" t="s">
        <v>101</v>
      </c>
      <c r="B368" s="65"/>
      <c r="C368" s="65"/>
      <c r="D368" s="65"/>
      <c r="E368" s="65"/>
      <c r="F368" s="65"/>
      <c r="G368" s="65"/>
      <c r="H368" s="65"/>
      <c r="I368" s="65" t="s">
        <v>102</v>
      </c>
      <c r="J368" s="65"/>
      <c r="P368" s="1"/>
      <c r="Q368" s="1"/>
      <c r="R368" s="1"/>
      <c r="S368" s="1"/>
      <c r="T368" s="1"/>
      <c r="U368" s="55"/>
      <c r="V368" s="55"/>
      <c r="W368" s="55"/>
      <c r="X368" s="55"/>
      <c r="Y368" s="55"/>
      <c r="Z368" s="55"/>
      <c r="AA368" s="55"/>
      <c r="AB368" s="55"/>
      <c r="AC368" s="64"/>
      <c r="AD368" s="1"/>
      <c r="AE368" s="1"/>
      <c r="AF368" s="1"/>
      <c r="AG368" s="1"/>
      <c r="AH368" s="1"/>
      <c r="AI368" s="1"/>
      <c r="AJ368" s="55"/>
      <c r="AK368" s="55"/>
      <c r="AL368" s="55"/>
      <c r="AM368" s="55"/>
      <c r="AN368" s="55"/>
      <c r="AO368" s="55"/>
      <c r="AP368" s="55"/>
      <c r="AQ368" s="55"/>
      <c r="AR368" s="64"/>
      <c r="AS368" s="1"/>
      <c r="AT368" s="1"/>
      <c r="AU368" s="1"/>
      <c r="AV368" s="1"/>
      <c r="AW368" s="1"/>
      <c r="AX368" s="1"/>
      <c r="AY368" s="55"/>
      <c r="AZ368" s="55"/>
      <c r="BA368" s="55"/>
      <c r="BB368" s="55"/>
      <c r="BC368" s="55"/>
      <c r="BD368" s="55"/>
      <c r="BE368" s="55"/>
      <c r="BF368" s="55"/>
      <c r="BG368" s="64"/>
      <c r="BH368" s="1"/>
      <c r="BI368" s="1"/>
      <c r="BJ368" s="1"/>
      <c r="BK368" s="1"/>
      <c r="BL368" s="1"/>
      <c r="BM368" s="1"/>
      <c r="BN368" s="55"/>
      <c r="BO368" s="55"/>
      <c r="BP368" s="55"/>
      <c r="BQ368" s="55"/>
      <c r="BR368" s="55"/>
      <c r="BS368" s="55"/>
      <c r="BT368" s="55"/>
      <c r="BU368" s="55"/>
      <c r="BV368" s="64"/>
      <c r="BW368" s="1"/>
      <c r="BX368" s="1"/>
      <c r="BY368" s="1"/>
      <c r="BZ368" s="1"/>
      <c r="CA368" s="1"/>
      <c r="CB368" s="1"/>
      <c r="CC368" s="55"/>
      <c r="CD368" s="55"/>
      <c r="CE368" s="55"/>
      <c r="CF368" s="55"/>
      <c r="CG368" s="55"/>
      <c r="CH368" s="55"/>
      <c r="CI368" s="55"/>
      <c r="CJ368" s="55"/>
      <c r="CK368" s="64"/>
      <c r="CL368" s="1"/>
      <c r="CM368" s="1"/>
      <c r="CN368" s="1"/>
      <c r="CO368" s="1"/>
      <c r="CP368" s="1"/>
      <c r="CQ368" s="1"/>
      <c r="CR368" s="55"/>
      <c r="CS368" s="55"/>
      <c r="CT368" s="55"/>
      <c r="CU368" s="55"/>
      <c r="CV368" s="55"/>
      <c r="CW368" s="55"/>
      <c r="CX368" s="55"/>
      <c r="CY368" s="55"/>
      <c r="CZ368" s="64"/>
      <c r="DA368" s="1"/>
      <c r="DB368" s="1"/>
      <c r="DC368" s="1"/>
      <c r="DD368" s="1"/>
      <c r="DE368" s="1"/>
      <c r="DF368" s="1"/>
      <c r="DG368" s="55"/>
      <c r="DH368" s="55"/>
      <c r="DI368" s="55"/>
      <c r="DJ368" s="55"/>
      <c r="DK368" s="55"/>
      <c r="DL368" s="55"/>
      <c r="DM368" s="55"/>
      <c r="DN368" s="55"/>
      <c r="DO368" s="64"/>
      <c r="DP368" s="1"/>
      <c r="DQ368" s="1"/>
      <c r="DR368" s="1"/>
      <c r="DS368" s="1"/>
      <c r="DT368" s="1"/>
      <c r="DU368" s="1"/>
      <c r="DV368" s="55"/>
      <c r="DW368" s="55"/>
      <c r="DX368" s="55"/>
      <c r="DY368" s="55"/>
      <c r="DZ368" s="55"/>
      <c r="EA368" s="55"/>
      <c r="EB368" s="55"/>
      <c r="EC368" s="55"/>
      <c r="ED368" s="64"/>
      <c r="EE368" s="1"/>
      <c r="EF368" s="1"/>
      <c r="EG368" s="1"/>
      <c r="EH368" s="1"/>
      <c r="EI368" s="1"/>
      <c r="EJ368" s="1"/>
      <c r="EK368" s="55"/>
      <c r="EL368" s="55"/>
      <c r="EM368" s="55"/>
      <c r="EN368" s="55"/>
      <c r="EO368" s="55"/>
      <c r="EP368" s="55"/>
      <c r="EQ368" s="55"/>
      <c r="ER368" s="55"/>
      <c r="ES368" s="64"/>
      <c r="ET368" s="1"/>
      <c r="EU368" s="1"/>
      <c r="EV368" s="1"/>
      <c r="EW368" s="1"/>
      <c r="EX368" s="1"/>
      <c r="EY368" s="1"/>
      <c r="EZ368" s="55"/>
      <c r="FA368" s="55"/>
      <c r="FB368" s="55"/>
      <c r="FC368" s="55"/>
      <c r="FD368" s="55"/>
      <c r="FE368" s="55"/>
      <c r="FF368" s="55"/>
      <c r="FG368" s="55"/>
      <c r="FH368" s="64"/>
      <c r="FI368" s="1"/>
      <c r="FJ368" s="1"/>
      <c r="FK368" s="1"/>
      <c r="FL368" s="1"/>
      <c r="FM368" s="1"/>
      <c r="FN368" s="1"/>
      <c r="FO368" s="55"/>
      <c r="FP368" s="55"/>
      <c r="FQ368" s="55"/>
      <c r="FR368" s="55"/>
      <c r="FS368" s="55"/>
      <c r="FT368" s="55"/>
      <c r="FU368" s="55"/>
      <c r="FV368" s="55"/>
      <c r="FW368" s="64"/>
      <c r="FX368" s="1"/>
      <c r="FY368" s="1"/>
      <c r="FZ368" s="1"/>
      <c r="GA368" s="1"/>
      <c r="GB368" s="1"/>
      <c r="GC368" s="1"/>
      <c r="GD368" s="55"/>
      <c r="GE368" s="55"/>
      <c r="GF368" s="55"/>
      <c r="GG368" s="55"/>
      <c r="GH368" s="55"/>
      <c r="GI368" s="55"/>
      <c r="GJ368" s="55"/>
      <c r="GK368" s="55"/>
      <c r="GL368" s="64"/>
      <c r="GM368" s="1"/>
      <c r="GN368" s="1"/>
      <c r="GO368" s="1"/>
      <c r="GP368" s="1"/>
      <c r="GQ368" s="1"/>
      <c r="GR368" s="1"/>
      <c r="GS368" s="55"/>
      <c r="GT368" s="55"/>
      <c r="GU368" s="55"/>
      <c r="GV368" s="55"/>
      <c r="GW368" s="55"/>
      <c r="GX368" s="55"/>
      <c r="GY368" s="55"/>
      <c r="GZ368" s="55"/>
      <c r="HA368" s="64"/>
      <c r="HB368" s="1"/>
      <c r="HC368" s="1"/>
      <c r="HD368" s="1"/>
      <c r="HE368" s="1"/>
      <c r="HF368" s="1"/>
      <c r="HG368" s="1"/>
      <c r="HH368" s="55"/>
      <c r="HI368" s="55"/>
      <c r="HJ368" s="55"/>
      <c r="HK368" s="55"/>
      <c r="HL368" s="55"/>
      <c r="HM368" s="55"/>
      <c r="HN368" s="55"/>
      <c r="HO368" s="55"/>
      <c r="HP368" s="64"/>
      <c r="HQ368" s="1"/>
      <c r="HR368" s="1"/>
      <c r="HS368" s="1"/>
      <c r="HT368" s="1"/>
      <c r="HU368" s="1"/>
      <c r="HV368" s="1"/>
      <c r="HW368" s="55"/>
      <c r="HX368" s="55"/>
      <c r="HY368" s="55"/>
      <c r="HZ368" s="55"/>
      <c r="IA368" s="55"/>
      <c r="IB368" s="55"/>
      <c r="IC368" s="55"/>
      <c r="ID368" s="55"/>
      <c r="IE368" s="64"/>
      <c r="IF368" s="1"/>
      <c r="IG368" s="1"/>
      <c r="IH368" s="1"/>
      <c r="II368" s="1"/>
      <c r="IJ368" s="1"/>
      <c r="IK368" s="1"/>
      <c r="IL368" s="55"/>
      <c r="IM368" s="55"/>
      <c r="IN368" s="55"/>
      <c r="IO368" s="55"/>
      <c r="IP368" s="55"/>
      <c r="IQ368" s="55"/>
      <c r="IR368" s="55"/>
      <c r="IS368" s="55"/>
      <c r="IT368" s="64"/>
      <c r="IU368" s="1"/>
      <c r="IV368" s="1"/>
    </row>
    <row r="369" spans="1:256" s="34" customFormat="1" ht="30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P369" s="1"/>
      <c r="Q369" s="1"/>
      <c r="R369" s="1"/>
      <c r="S369" s="1"/>
      <c r="T369" s="1"/>
      <c r="U369" s="64"/>
      <c r="V369" s="1"/>
      <c r="W369" s="63"/>
      <c r="X369" s="1"/>
      <c r="Y369" s="64"/>
      <c r="Z369" s="64"/>
      <c r="AA369" s="1"/>
      <c r="AB369" s="64"/>
      <c r="AC369" s="64"/>
      <c r="AD369" s="1"/>
      <c r="AE369" s="1"/>
      <c r="AF369" s="1"/>
      <c r="AG369" s="1"/>
      <c r="AH369" s="1"/>
      <c r="AI369" s="1"/>
      <c r="AJ369" s="64"/>
      <c r="AK369" s="1"/>
      <c r="AL369" s="63"/>
      <c r="AM369" s="1"/>
      <c r="AN369" s="64"/>
      <c r="AO369" s="64"/>
      <c r="AP369" s="1"/>
      <c r="AQ369" s="64"/>
      <c r="AR369" s="64"/>
      <c r="AS369" s="1"/>
      <c r="AT369" s="1"/>
      <c r="AU369" s="1"/>
      <c r="AV369" s="1"/>
      <c r="AW369" s="1"/>
      <c r="AX369" s="1"/>
      <c r="AY369" s="64"/>
      <c r="AZ369" s="1"/>
      <c r="BA369" s="63"/>
      <c r="BB369" s="1"/>
      <c r="BC369" s="64"/>
      <c r="BD369" s="64"/>
      <c r="BE369" s="1"/>
      <c r="BF369" s="64"/>
      <c r="BG369" s="64"/>
      <c r="BH369" s="1"/>
      <c r="BI369" s="1"/>
      <c r="BJ369" s="1"/>
      <c r="BK369" s="1"/>
      <c r="BL369" s="1"/>
      <c r="BM369" s="1"/>
      <c r="BN369" s="64"/>
      <c r="BO369" s="1"/>
      <c r="BP369" s="63"/>
      <c r="BQ369" s="1"/>
      <c r="BR369" s="64"/>
      <c r="BS369" s="64"/>
      <c r="BT369" s="1"/>
      <c r="BU369" s="64"/>
      <c r="BV369" s="64"/>
      <c r="BW369" s="1"/>
      <c r="BX369" s="1"/>
      <c r="BY369" s="1"/>
      <c r="BZ369" s="1"/>
      <c r="CA369" s="1"/>
      <c r="CB369" s="1"/>
      <c r="CC369" s="64"/>
      <c r="CD369" s="1"/>
      <c r="CE369" s="63"/>
      <c r="CF369" s="1"/>
      <c r="CG369" s="64"/>
      <c r="CH369" s="64"/>
      <c r="CI369" s="1"/>
      <c r="CJ369" s="64"/>
      <c r="CK369" s="64"/>
      <c r="CL369" s="1"/>
      <c r="CM369" s="1"/>
      <c r="CN369" s="1"/>
      <c r="CO369" s="1"/>
      <c r="CP369" s="1"/>
      <c r="CQ369" s="1"/>
      <c r="CR369" s="64"/>
      <c r="CS369" s="1"/>
      <c r="CT369" s="63"/>
      <c r="CU369" s="1"/>
      <c r="CV369" s="64"/>
      <c r="CW369" s="64"/>
      <c r="CX369" s="1"/>
      <c r="CY369" s="64"/>
      <c r="CZ369" s="64"/>
      <c r="DA369" s="1"/>
      <c r="DB369" s="1"/>
      <c r="DC369" s="1"/>
      <c r="DD369" s="1"/>
      <c r="DE369" s="1"/>
      <c r="DF369" s="1"/>
      <c r="DG369" s="64"/>
      <c r="DH369" s="1"/>
      <c r="DI369" s="63"/>
      <c r="DJ369" s="1"/>
      <c r="DK369" s="64"/>
      <c r="DL369" s="64"/>
      <c r="DM369" s="1"/>
      <c r="DN369" s="64"/>
      <c r="DO369" s="64"/>
      <c r="DP369" s="1"/>
      <c r="DQ369" s="1"/>
      <c r="DR369" s="1"/>
      <c r="DS369" s="1"/>
      <c r="DT369" s="1"/>
      <c r="DU369" s="1"/>
      <c r="DV369" s="64"/>
      <c r="DW369" s="1"/>
      <c r="DX369" s="63"/>
      <c r="DY369" s="1"/>
      <c r="DZ369" s="64"/>
      <c r="EA369" s="64"/>
      <c r="EB369" s="1"/>
      <c r="EC369" s="64"/>
      <c r="ED369" s="64"/>
      <c r="EE369" s="1"/>
      <c r="EF369" s="1"/>
      <c r="EG369" s="1"/>
      <c r="EH369" s="1"/>
      <c r="EI369" s="1"/>
      <c r="EJ369" s="1"/>
      <c r="EK369" s="64"/>
      <c r="EL369" s="1"/>
      <c r="EM369" s="63"/>
      <c r="EN369" s="1"/>
      <c r="EO369" s="64"/>
      <c r="EP369" s="64"/>
      <c r="EQ369" s="1"/>
      <c r="ER369" s="64"/>
      <c r="ES369" s="64"/>
      <c r="ET369" s="1"/>
      <c r="EU369" s="1"/>
      <c r="EV369" s="1"/>
      <c r="EW369" s="1"/>
      <c r="EX369" s="1"/>
      <c r="EY369" s="1"/>
      <c r="EZ369" s="64"/>
      <c r="FA369" s="1"/>
      <c r="FB369" s="63"/>
      <c r="FC369" s="1"/>
      <c r="FD369" s="64"/>
      <c r="FE369" s="64"/>
      <c r="FF369" s="1"/>
      <c r="FG369" s="64"/>
      <c r="FH369" s="64"/>
      <c r="FI369" s="1"/>
      <c r="FJ369" s="1"/>
      <c r="FK369" s="1"/>
      <c r="FL369" s="1"/>
      <c r="FM369" s="1"/>
      <c r="FN369" s="1"/>
      <c r="FO369" s="64"/>
      <c r="FP369" s="1"/>
      <c r="FQ369" s="63"/>
      <c r="FR369" s="1"/>
      <c r="FS369" s="64"/>
      <c r="FT369" s="64"/>
      <c r="FU369" s="1"/>
      <c r="FV369" s="64"/>
      <c r="FW369" s="64"/>
      <c r="FX369" s="1"/>
      <c r="FY369" s="1"/>
      <c r="FZ369" s="1"/>
      <c r="GA369" s="1"/>
      <c r="GB369" s="1"/>
      <c r="GC369" s="1"/>
      <c r="GD369" s="64"/>
      <c r="GE369" s="1"/>
      <c r="GF369" s="63"/>
      <c r="GG369" s="1"/>
      <c r="GH369" s="64"/>
      <c r="GI369" s="64"/>
      <c r="GJ369" s="1"/>
      <c r="GK369" s="64"/>
      <c r="GL369" s="64"/>
      <c r="GM369" s="1"/>
      <c r="GN369" s="1"/>
      <c r="GO369" s="1"/>
      <c r="GP369" s="1"/>
      <c r="GQ369" s="1"/>
      <c r="GR369" s="1"/>
      <c r="GS369" s="64"/>
      <c r="GT369" s="1"/>
      <c r="GU369" s="63"/>
      <c r="GV369" s="1"/>
      <c r="GW369" s="64"/>
      <c r="GX369" s="64"/>
      <c r="GY369" s="1"/>
      <c r="GZ369" s="64"/>
      <c r="HA369" s="64"/>
      <c r="HB369" s="1"/>
      <c r="HC369" s="1"/>
      <c r="HD369" s="1"/>
      <c r="HE369" s="1"/>
      <c r="HF369" s="1"/>
      <c r="HG369" s="1"/>
      <c r="HH369" s="64"/>
      <c r="HI369" s="1"/>
      <c r="HJ369" s="63"/>
      <c r="HK369" s="1"/>
      <c r="HL369" s="64"/>
      <c r="HM369" s="64"/>
      <c r="HN369" s="1"/>
      <c r="HO369" s="64"/>
      <c r="HP369" s="64"/>
      <c r="HQ369" s="1"/>
      <c r="HR369" s="1"/>
      <c r="HS369" s="1"/>
      <c r="HT369" s="1"/>
      <c r="HU369" s="1"/>
      <c r="HV369" s="1"/>
      <c r="HW369" s="64"/>
      <c r="HX369" s="1"/>
      <c r="HY369" s="63"/>
      <c r="HZ369" s="1"/>
      <c r="IA369" s="64"/>
      <c r="IB369" s="64"/>
      <c r="IC369" s="1"/>
      <c r="ID369" s="64"/>
      <c r="IE369" s="64"/>
      <c r="IF369" s="1"/>
      <c r="IG369" s="1"/>
      <c r="IH369" s="1"/>
      <c r="II369" s="1"/>
      <c r="IJ369" s="1"/>
      <c r="IK369" s="1"/>
      <c r="IL369" s="64"/>
      <c r="IM369" s="1"/>
      <c r="IN369" s="63"/>
      <c r="IO369" s="1"/>
      <c r="IP369" s="64"/>
      <c r="IQ369" s="64"/>
      <c r="IR369" s="1"/>
      <c r="IS369" s="64"/>
      <c r="IT369" s="64"/>
      <c r="IU369" s="1"/>
      <c r="IV369" s="1"/>
    </row>
    <row r="370" spans="1:256" s="34" customFormat="1" ht="30">
      <c r="A370" s="65" t="s">
        <v>103</v>
      </c>
      <c r="B370" s="65"/>
      <c r="C370" s="65"/>
      <c r="D370" s="65"/>
      <c r="E370" s="65"/>
      <c r="F370" s="65"/>
      <c r="G370" s="65"/>
      <c r="H370" s="65"/>
      <c r="I370" s="65" t="s">
        <v>100</v>
      </c>
      <c r="J370" s="65"/>
      <c r="P370" s="1"/>
      <c r="Q370" s="1"/>
      <c r="R370" s="1"/>
      <c r="S370" s="1"/>
      <c r="T370" s="1"/>
      <c r="U370" s="52"/>
      <c r="V370" s="52"/>
      <c r="W370" s="52"/>
      <c r="X370" s="52"/>
      <c r="Y370" s="52"/>
      <c r="Z370" s="52"/>
      <c r="AA370" s="52"/>
      <c r="AB370" s="52"/>
      <c r="AC370" s="64"/>
      <c r="AD370" s="1"/>
      <c r="AE370" s="1"/>
      <c r="AF370" s="1"/>
      <c r="AG370" s="1"/>
      <c r="AH370" s="1"/>
      <c r="AI370" s="1"/>
      <c r="AJ370" s="52"/>
      <c r="AK370" s="52"/>
      <c r="AL370" s="52"/>
      <c r="AM370" s="52"/>
      <c r="AN370" s="52"/>
      <c r="AO370" s="52"/>
      <c r="AP370" s="52"/>
      <c r="AQ370" s="52"/>
      <c r="AR370" s="64"/>
      <c r="AS370" s="1"/>
      <c r="AT370" s="1"/>
      <c r="AU370" s="1"/>
      <c r="AV370" s="1"/>
      <c r="AW370" s="1"/>
      <c r="AX370" s="1"/>
      <c r="AY370" s="52"/>
      <c r="AZ370" s="52"/>
      <c r="BA370" s="52"/>
      <c r="BB370" s="52"/>
      <c r="BC370" s="52"/>
      <c r="BD370" s="52"/>
      <c r="BE370" s="52"/>
      <c r="BF370" s="52"/>
      <c r="BG370" s="64"/>
      <c r="BH370" s="1"/>
      <c r="BI370" s="1"/>
      <c r="BJ370" s="1"/>
      <c r="BK370" s="1"/>
      <c r="BL370" s="1"/>
      <c r="BM370" s="1"/>
      <c r="BN370" s="52"/>
      <c r="BO370" s="52"/>
      <c r="BP370" s="52"/>
      <c r="BQ370" s="52"/>
      <c r="BR370" s="52"/>
      <c r="BS370" s="52"/>
      <c r="BT370" s="52"/>
      <c r="BU370" s="52"/>
      <c r="BV370" s="64"/>
      <c r="BW370" s="1"/>
      <c r="BX370" s="1"/>
      <c r="BY370" s="1"/>
      <c r="BZ370" s="1"/>
      <c r="CA370" s="1"/>
      <c r="CB370" s="1"/>
      <c r="CC370" s="52"/>
      <c r="CD370" s="52"/>
      <c r="CE370" s="52"/>
      <c r="CF370" s="52"/>
      <c r="CG370" s="52"/>
      <c r="CH370" s="52"/>
      <c r="CI370" s="52"/>
      <c r="CJ370" s="52"/>
      <c r="CK370" s="64"/>
      <c r="CL370" s="1"/>
      <c r="CM370" s="1"/>
      <c r="CN370" s="1"/>
      <c r="CO370" s="1"/>
      <c r="CP370" s="1"/>
      <c r="CQ370" s="1"/>
      <c r="CR370" s="52"/>
      <c r="CS370" s="52"/>
      <c r="CT370" s="52"/>
      <c r="CU370" s="52"/>
      <c r="CV370" s="52"/>
      <c r="CW370" s="52"/>
      <c r="CX370" s="52"/>
      <c r="CY370" s="52"/>
      <c r="CZ370" s="64"/>
      <c r="DA370" s="1"/>
      <c r="DB370" s="1"/>
      <c r="DC370" s="1"/>
      <c r="DD370" s="1"/>
      <c r="DE370" s="1"/>
      <c r="DF370" s="1"/>
      <c r="DG370" s="52"/>
      <c r="DH370" s="52"/>
      <c r="DI370" s="52"/>
      <c r="DJ370" s="52"/>
      <c r="DK370" s="52"/>
      <c r="DL370" s="52"/>
      <c r="DM370" s="52"/>
      <c r="DN370" s="52"/>
      <c r="DO370" s="64"/>
      <c r="DP370" s="1"/>
      <c r="DQ370" s="1"/>
      <c r="DR370" s="1"/>
      <c r="DS370" s="1"/>
      <c r="DT370" s="1"/>
      <c r="DU370" s="1"/>
      <c r="DV370" s="52"/>
      <c r="DW370" s="52"/>
      <c r="DX370" s="52"/>
      <c r="DY370" s="52"/>
      <c r="DZ370" s="52"/>
      <c r="EA370" s="52"/>
      <c r="EB370" s="52"/>
      <c r="EC370" s="52"/>
      <c r="ED370" s="64"/>
      <c r="EE370" s="1"/>
      <c r="EF370" s="1"/>
      <c r="EG370" s="1"/>
      <c r="EH370" s="1"/>
      <c r="EI370" s="1"/>
      <c r="EJ370" s="1"/>
      <c r="EK370" s="52"/>
      <c r="EL370" s="52"/>
      <c r="EM370" s="52"/>
      <c r="EN370" s="52"/>
      <c r="EO370" s="52"/>
      <c r="EP370" s="52"/>
      <c r="EQ370" s="52"/>
      <c r="ER370" s="52"/>
      <c r="ES370" s="64"/>
      <c r="ET370" s="1"/>
      <c r="EU370" s="1"/>
      <c r="EV370" s="1"/>
      <c r="EW370" s="1"/>
      <c r="EX370" s="1"/>
      <c r="EY370" s="1"/>
      <c r="EZ370" s="52"/>
      <c r="FA370" s="52"/>
      <c r="FB370" s="52"/>
      <c r="FC370" s="52"/>
      <c r="FD370" s="52"/>
      <c r="FE370" s="52"/>
      <c r="FF370" s="52"/>
      <c r="FG370" s="52"/>
      <c r="FH370" s="64"/>
      <c r="FI370" s="1"/>
      <c r="FJ370" s="1"/>
      <c r="FK370" s="1"/>
      <c r="FL370" s="1"/>
      <c r="FM370" s="1"/>
      <c r="FN370" s="1"/>
      <c r="FO370" s="52"/>
      <c r="FP370" s="52"/>
      <c r="FQ370" s="52"/>
      <c r="FR370" s="52"/>
      <c r="FS370" s="52"/>
      <c r="FT370" s="52"/>
      <c r="FU370" s="52"/>
      <c r="FV370" s="52"/>
      <c r="FW370" s="64"/>
      <c r="FX370" s="1"/>
      <c r="FY370" s="1"/>
      <c r="FZ370" s="1"/>
      <c r="GA370" s="1"/>
      <c r="GB370" s="1"/>
      <c r="GC370" s="1"/>
      <c r="GD370" s="52"/>
      <c r="GE370" s="52"/>
      <c r="GF370" s="52"/>
      <c r="GG370" s="52"/>
      <c r="GH370" s="52"/>
      <c r="GI370" s="52"/>
      <c r="GJ370" s="52"/>
      <c r="GK370" s="52"/>
      <c r="GL370" s="64"/>
      <c r="GM370" s="1"/>
      <c r="GN370" s="1"/>
      <c r="GO370" s="1"/>
      <c r="GP370" s="1"/>
      <c r="GQ370" s="1"/>
      <c r="GR370" s="1"/>
      <c r="GS370" s="52"/>
      <c r="GT370" s="52"/>
      <c r="GU370" s="52"/>
      <c r="GV370" s="52"/>
      <c r="GW370" s="52"/>
      <c r="GX370" s="52"/>
      <c r="GY370" s="52"/>
      <c r="GZ370" s="52"/>
      <c r="HA370" s="64"/>
      <c r="HB370" s="1"/>
      <c r="HC370" s="1"/>
      <c r="HD370" s="1"/>
      <c r="HE370" s="1"/>
      <c r="HF370" s="1"/>
      <c r="HG370" s="1"/>
      <c r="HH370" s="52"/>
      <c r="HI370" s="52"/>
      <c r="HJ370" s="52"/>
      <c r="HK370" s="52"/>
      <c r="HL370" s="52"/>
      <c r="HM370" s="52"/>
      <c r="HN370" s="52"/>
      <c r="HO370" s="52"/>
      <c r="HP370" s="64"/>
      <c r="HQ370" s="1"/>
      <c r="HR370" s="1"/>
      <c r="HS370" s="1"/>
      <c r="HT370" s="1"/>
      <c r="HU370" s="1"/>
      <c r="HV370" s="1"/>
      <c r="HW370" s="52"/>
      <c r="HX370" s="52"/>
      <c r="HY370" s="52"/>
      <c r="HZ370" s="52"/>
      <c r="IA370" s="52"/>
      <c r="IB370" s="52"/>
      <c r="IC370" s="52"/>
      <c r="ID370" s="52"/>
      <c r="IE370" s="64"/>
      <c r="IF370" s="1"/>
      <c r="IG370" s="1"/>
      <c r="IH370" s="1"/>
      <c r="II370" s="1"/>
      <c r="IJ370" s="1"/>
      <c r="IK370" s="1"/>
      <c r="IL370" s="52"/>
      <c r="IM370" s="52"/>
      <c r="IN370" s="52"/>
      <c r="IO370" s="52"/>
      <c r="IP370" s="52"/>
      <c r="IQ370" s="52"/>
      <c r="IR370" s="52"/>
      <c r="IS370" s="52"/>
      <c r="IT370" s="64"/>
      <c r="IU370" s="1"/>
      <c r="IV370" s="1"/>
    </row>
    <row r="371" spans="1:256" s="34" customFormat="1" ht="30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P371" s="1"/>
      <c r="Q371" s="1"/>
      <c r="R371" s="1"/>
      <c r="S371" s="1"/>
      <c r="T371" s="64"/>
      <c r="U371" s="64"/>
      <c r="V371" s="64"/>
      <c r="W371" s="63"/>
      <c r="X371" s="1"/>
      <c r="Y371" s="64"/>
      <c r="Z371" s="1"/>
      <c r="AA371" s="1"/>
      <c r="AB371" s="64"/>
      <c r="AC371" s="1"/>
      <c r="AD371" s="1"/>
      <c r="AE371" s="1"/>
      <c r="AF371" s="1"/>
      <c r="AG371" s="1"/>
      <c r="AH371" s="1"/>
      <c r="AI371" s="64"/>
      <c r="AJ371" s="64"/>
      <c r="AK371" s="64"/>
      <c r="AL371" s="63"/>
      <c r="AM371" s="1"/>
      <c r="AN371" s="64"/>
      <c r="AO371" s="1"/>
      <c r="AP371" s="1"/>
      <c r="AQ371" s="64"/>
      <c r="AR371" s="1"/>
      <c r="AS371" s="1"/>
      <c r="AT371" s="1"/>
      <c r="AU371" s="1"/>
      <c r="AV371" s="1"/>
      <c r="AW371" s="1"/>
      <c r="AX371" s="64"/>
      <c r="AY371" s="64"/>
      <c r="AZ371" s="64"/>
      <c r="BA371" s="63"/>
      <c r="BB371" s="1"/>
      <c r="BC371" s="64"/>
      <c r="BD371" s="1"/>
      <c r="BE371" s="1"/>
      <c r="BF371" s="64"/>
      <c r="BG371" s="1"/>
      <c r="BH371" s="1"/>
      <c r="BI371" s="1"/>
      <c r="BJ371" s="1"/>
      <c r="BK371" s="1"/>
      <c r="BL371" s="1"/>
      <c r="BM371" s="64"/>
      <c r="BN371" s="64"/>
      <c r="BO371" s="64"/>
      <c r="BP371" s="63"/>
      <c r="BQ371" s="1"/>
      <c r="BR371" s="64"/>
      <c r="BS371" s="1"/>
      <c r="BT371" s="1"/>
      <c r="BU371" s="64"/>
      <c r="BV371" s="1"/>
      <c r="BW371" s="1"/>
      <c r="BX371" s="1"/>
      <c r="BY371" s="1"/>
      <c r="BZ371" s="1"/>
      <c r="CA371" s="1"/>
      <c r="CB371" s="64"/>
      <c r="CC371" s="64"/>
      <c r="CD371" s="64"/>
      <c r="CE371" s="63"/>
      <c r="CF371" s="1"/>
      <c r="CG371" s="64"/>
      <c r="CH371" s="1"/>
      <c r="CI371" s="1"/>
      <c r="CJ371" s="64"/>
      <c r="CK371" s="1"/>
      <c r="CL371" s="1"/>
      <c r="CM371" s="1"/>
      <c r="CN371" s="1"/>
      <c r="CO371" s="1"/>
      <c r="CP371" s="1"/>
      <c r="CQ371" s="64"/>
      <c r="CR371" s="64"/>
      <c r="CS371" s="64"/>
      <c r="CT371" s="63"/>
      <c r="CU371" s="1"/>
      <c r="CV371" s="64"/>
      <c r="CW371" s="1"/>
      <c r="CX371" s="1"/>
      <c r="CY371" s="64"/>
      <c r="CZ371" s="1"/>
      <c r="DA371" s="1"/>
      <c r="DB371" s="1"/>
      <c r="DC371" s="1"/>
      <c r="DD371" s="1"/>
      <c r="DE371" s="1"/>
      <c r="DF371" s="64"/>
      <c r="DG371" s="64"/>
      <c r="DH371" s="64"/>
      <c r="DI371" s="63"/>
      <c r="DJ371" s="1"/>
      <c r="DK371" s="64"/>
      <c r="DL371" s="1"/>
      <c r="DM371" s="1"/>
      <c r="DN371" s="64"/>
      <c r="DO371" s="1"/>
      <c r="DP371" s="1"/>
      <c r="DQ371" s="1"/>
      <c r="DR371" s="1"/>
      <c r="DS371" s="1"/>
      <c r="DT371" s="1"/>
      <c r="DU371" s="64"/>
      <c r="DV371" s="64"/>
      <c r="DW371" s="64"/>
      <c r="DX371" s="63"/>
      <c r="DY371" s="1"/>
      <c r="DZ371" s="64"/>
      <c r="EA371" s="1"/>
      <c r="EB371" s="1"/>
      <c r="EC371" s="64"/>
      <c r="ED371" s="1"/>
      <c r="EE371" s="1"/>
      <c r="EF371" s="1"/>
      <c r="EG371" s="1"/>
      <c r="EH371" s="1"/>
      <c r="EI371" s="1"/>
      <c r="EJ371" s="64"/>
      <c r="EK371" s="64"/>
      <c r="EL371" s="64"/>
      <c r="EM371" s="63"/>
      <c r="EN371" s="1"/>
      <c r="EO371" s="64"/>
      <c r="EP371" s="1"/>
      <c r="EQ371" s="1"/>
      <c r="ER371" s="64"/>
      <c r="ES371" s="1"/>
      <c r="ET371" s="1"/>
      <c r="EU371" s="1"/>
      <c r="EV371" s="1"/>
      <c r="EW371" s="1"/>
      <c r="EX371" s="1"/>
      <c r="EY371" s="64"/>
      <c r="EZ371" s="64"/>
      <c r="FA371" s="64"/>
      <c r="FB371" s="63"/>
      <c r="FC371" s="1"/>
      <c r="FD371" s="64"/>
      <c r="FE371" s="1"/>
      <c r="FF371" s="1"/>
      <c r="FG371" s="64"/>
      <c r="FH371" s="1"/>
      <c r="FI371" s="1"/>
      <c r="FJ371" s="1"/>
      <c r="FK371" s="1"/>
      <c r="FL371" s="1"/>
      <c r="FM371" s="1"/>
      <c r="FN371" s="64"/>
      <c r="FO371" s="64"/>
      <c r="FP371" s="64"/>
      <c r="FQ371" s="63"/>
      <c r="FR371" s="1"/>
      <c r="FS371" s="64"/>
      <c r="FT371" s="1"/>
      <c r="FU371" s="1"/>
      <c r="FV371" s="64"/>
      <c r="FW371" s="1"/>
      <c r="FX371" s="1"/>
      <c r="FY371" s="1"/>
      <c r="FZ371" s="1"/>
      <c r="GA371" s="1"/>
      <c r="GB371" s="1"/>
      <c r="GC371" s="64"/>
      <c r="GD371" s="64"/>
      <c r="GE371" s="64"/>
      <c r="GF371" s="63"/>
      <c r="GG371" s="1"/>
      <c r="GH371" s="64"/>
      <c r="GI371" s="1"/>
      <c r="GJ371" s="1"/>
      <c r="GK371" s="64"/>
      <c r="GL371" s="1"/>
      <c r="GM371" s="1"/>
      <c r="GN371" s="1"/>
      <c r="GO371" s="1"/>
      <c r="GP371" s="1"/>
      <c r="GQ371" s="1"/>
      <c r="GR371" s="64"/>
      <c r="GS371" s="64"/>
      <c r="GT371" s="64"/>
      <c r="GU371" s="63"/>
      <c r="GV371" s="1"/>
      <c r="GW371" s="64"/>
      <c r="GX371" s="1"/>
      <c r="GY371" s="1"/>
      <c r="GZ371" s="64"/>
      <c r="HA371" s="1"/>
      <c r="HB371" s="1"/>
      <c r="HC371" s="1"/>
      <c r="HD371" s="1"/>
      <c r="HE371" s="1"/>
      <c r="HF371" s="1"/>
      <c r="HG371" s="64"/>
      <c r="HH371" s="64"/>
      <c r="HI371" s="64"/>
      <c r="HJ371" s="63"/>
      <c r="HK371" s="1"/>
      <c r="HL371" s="64"/>
      <c r="HM371" s="1"/>
      <c r="HN371" s="1"/>
      <c r="HO371" s="64"/>
      <c r="HP371" s="1"/>
      <c r="HQ371" s="1"/>
      <c r="HR371" s="1"/>
      <c r="HS371" s="1"/>
      <c r="HT371" s="1"/>
      <c r="HU371" s="1"/>
      <c r="HV371" s="64"/>
      <c r="HW371" s="64"/>
      <c r="HX371" s="64"/>
      <c r="HY371" s="63"/>
      <c r="HZ371" s="1"/>
      <c r="IA371" s="64"/>
      <c r="IB371" s="1"/>
      <c r="IC371" s="1"/>
      <c r="ID371" s="64"/>
      <c r="IE371" s="1"/>
      <c r="IF371" s="1"/>
      <c r="IG371" s="1"/>
      <c r="IH371" s="1"/>
      <c r="II371" s="1"/>
      <c r="IJ371" s="1"/>
      <c r="IK371" s="64"/>
      <c r="IL371" s="64"/>
      <c r="IM371" s="64"/>
      <c r="IN371" s="63"/>
      <c r="IO371" s="1"/>
      <c r="IP371" s="64"/>
      <c r="IQ371" s="1"/>
      <c r="IR371" s="1"/>
      <c r="IS371" s="64"/>
      <c r="IT371" s="1"/>
      <c r="IU371" s="1"/>
      <c r="IV371" s="1"/>
    </row>
    <row r="372" spans="1:256" s="34" customFormat="1" ht="30">
      <c r="A372" s="65" t="s">
        <v>104</v>
      </c>
      <c r="B372" s="65"/>
      <c r="C372" s="65"/>
      <c r="D372" s="65"/>
      <c r="E372" s="65"/>
      <c r="F372" s="65"/>
      <c r="G372" s="65"/>
      <c r="H372" s="65"/>
      <c r="I372" s="65"/>
      <c r="J372" s="65" t="s">
        <v>105</v>
      </c>
      <c r="P372" s="1"/>
      <c r="Q372" s="1"/>
      <c r="R372" s="1"/>
      <c r="S372" s="1"/>
      <c r="T372" s="64"/>
      <c r="U372" s="64"/>
      <c r="V372" s="64"/>
      <c r="W372" s="1"/>
      <c r="X372" s="1"/>
      <c r="Y372" s="64"/>
      <c r="Z372" s="1"/>
      <c r="AA372" s="1"/>
      <c r="AB372" s="64"/>
      <c r="AC372" s="1"/>
      <c r="AD372" s="64"/>
      <c r="AE372" s="1"/>
      <c r="AF372" s="1"/>
      <c r="AG372" s="1"/>
      <c r="AH372" s="1"/>
      <c r="AI372" s="64"/>
      <c r="AJ372" s="64"/>
      <c r="AK372" s="64"/>
      <c r="AL372" s="1"/>
      <c r="AM372" s="1"/>
      <c r="AN372" s="64"/>
      <c r="AO372" s="1"/>
      <c r="AP372" s="1"/>
      <c r="AQ372" s="64"/>
      <c r="AR372" s="1"/>
      <c r="AS372" s="64"/>
      <c r="AT372" s="1"/>
      <c r="AU372" s="1"/>
      <c r="AV372" s="1"/>
      <c r="AW372" s="1"/>
      <c r="AX372" s="64"/>
      <c r="AY372" s="64"/>
      <c r="AZ372" s="64"/>
      <c r="BA372" s="1"/>
      <c r="BB372" s="1"/>
      <c r="BC372" s="64"/>
      <c r="BD372" s="1"/>
      <c r="BE372" s="1"/>
      <c r="BF372" s="64"/>
      <c r="BG372" s="1"/>
      <c r="BH372" s="64"/>
      <c r="BI372" s="1"/>
      <c r="BJ372" s="1"/>
      <c r="BK372" s="1"/>
      <c r="BL372" s="1"/>
      <c r="BM372" s="64"/>
      <c r="BN372" s="64"/>
      <c r="BO372" s="64"/>
      <c r="BP372" s="1"/>
      <c r="BQ372" s="1"/>
      <c r="BR372" s="64"/>
      <c r="BS372" s="1"/>
      <c r="BT372" s="1"/>
      <c r="BU372" s="64"/>
      <c r="BV372" s="1"/>
      <c r="BW372" s="64"/>
      <c r="BX372" s="1"/>
      <c r="BY372" s="1"/>
      <c r="BZ372" s="1"/>
      <c r="CA372" s="1"/>
      <c r="CB372" s="64"/>
      <c r="CC372" s="64"/>
      <c r="CD372" s="64"/>
      <c r="CE372" s="1"/>
      <c r="CF372" s="1"/>
      <c r="CG372" s="64"/>
      <c r="CH372" s="1"/>
      <c r="CI372" s="1"/>
      <c r="CJ372" s="64"/>
      <c r="CK372" s="1"/>
      <c r="CL372" s="64"/>
      <c r="CM372" s="1"/>
      <c r="CN372" s="1"/>
      <c r="CO372" s="1"/>
      <c r="CP372" s="1"/>
      <c r="CQ372" s="64"/>
      <c r="CR372" s="64"/>
      <c r="CS372" s="64"/>
      <c r="CT372" s="1"/>
      <c r="CU372" s="1"/>
      <c r="CV372" s="64"/>
      <c r="CW372" s="1"/>
      <c r="CX372" s="1"/>
      <c r="CY372" s="64"/>
      <c r="CZ372" s="1"/>
      <c r="DA372" s="64"/>
      <c r="DB372" s="1"/>
      <c r="DC372" s="1"/>
      <c r="DD372" s="1"/>
      <c r="DE372" s="1"/>
      <c r="DF372" s="64"/>
      <c r="DG372" s="64"/>
      <c r="DH372" s="64"/>
      <c r="DI372" s="1"/>
      <c r="DJ372" s="1"/>
      <c r="DK372" s="64"/>
      <c r="DL372" s="1"/>
      <c r="DM372" s="1"/>
      <c r="DN372" s="64"/>
      <c r="DO372" s="1"/>
      <c r="DP372" s="64"/>
      <c r="DQ372" s="1"/>
      <c r="DR372" s="1"/>
      <c r="DS372" s="1"/>
      <c r="DT372" s="1"/>
      <c r="DU372" s="64"/>
      <c r="DV372" s="64"/>
      <c r="DW372" s="64"/>
      <c r="DX372" s="1"/>
      <c r="DY372" s="1"/>
      <c r="DZ372" s="64"/>
      <c r="EA372" s="1"/>
      <c r="EB372" s="1"/>
      <c r="EC372" s="64"/>
      <c r="ED372" s="1"/>
      <c r="EE372" s="64"/>
      <c r="EF372" s="1"/>
      <c r="EG372" s="1"/>
      <c r="EH372" s="1"/>
      <c r="EI372" s="1"/>
      <c r="EJ372" s="64"/>
      <c r="EK372" s="64"/>
      <c r="EL372" s="64"/>
      <c r="EM372" s="1"/>
      <c r="EN372" s="1"/>
      <c r="EO372" s="64"/>
      <c r="EP372" s="1"/>
      <c r="EQ372" s="1"/>
      <c r="ER372" s="64"/>
      <c r="ES372" s="1"/>
      <c r="ET372" s="64"/>
      <c r="EU372" s="1"/>
      <c r="EV372" s="1"/>
      <c r="EW372" s="1"/>
      <c r="EX372" s="1"/>
      <c r="EY372" s="64"/>
      <c r="EZ372" s="64"/>
      <c r="FA372" s="64"/>
      <c r="FB372" s="1"/>
      <c r="FC372" s="1"/>
      <c r="FD372" s="64"/>
      <c r="FE372" s="1"/>
      <c r="FF372" s="1"/>
      <c r="FG372" s="64"/>
      <c r="FH372" s="1"/>
      <c r="FI372" s="64"/>
      <c r="FJ372" s="1"/>
      <c r="FK372" s="1"/>
      <c r="FL372" s="1"/>
      <c r="FM372" s="1"/>
      <c r="FN372" s="64"/>
      <c r="FO372" s="64"/>
      <c r="FP372" s="64"/>
      <c r="FQ372" s="1"/>
      <c r="FR372" s="1"/>
      <c r="FS372" s="64"/>
      <c r="FT372" s="1"/>
      <c r="FU372" s="1"/>
      <c r="FV372" s="64"/>
      <c r="FW372" s="1"/>
      <c r="FX372" s="64"/>
      <c r="FY372" s="1"/>
      <c r="FZ372" s="1"/>
      <c r="GA372" s="1"/>
      <c r="GB372" s="1"/>
      <c r="GC372" s="64"/>
      <c r="GD372" s="64"/>
      <c r="GE372" s="64"/>
      <c r="GF372" s="1"/>
      <c r="GG372" s="1"/>
      <c r="GH372" s="64"/>
      <c r="GI372" s="1"/>
      <c r="GJ372" s="1"/>
      <c r="GK372" s="64"/>
      <c r="GL372" s="1"/>
      <c r="GM372" s="64"/>
      <c r="GN372" s="1"/>
      <c r="GO372" s="1"/>
      <c r="GP372" s="1"/>
      <c r="GQ372" s="1"/>
      <c r="GR372" s="64"/>
      <c r="GS372" s="64"/>
      <c r="GT372" s="64"/>
      <c r="GU372" s="1"/>
      <c r="GV372" s="1"/>
      <c r="GW372" s="64"/>
      <c r="GX372" s="1"/>
      <c r="GY372" s="1"/>
      <c r="GZ372" s="64"/>
      <c r="HA372" s="1"/>
      <c r="HB372" s="64"/>
      <c r="HC372" s="1"/>
      <c r="HD372" s="1"/>
      <c r="HE372" s="1"/>
      <c r="HF372" s="1"/>
      <c r="HG372" s="64"/>
      <c r="HH372" s="64"/>
      <c r="HI372" s="64"/>
      <c r="HJ372" s="1"/>
      <c r="HK372" s="1"/>
      <c r="HL372" s="64"/>
      <c r="HM372" s="1"/>
      <c r="HN372" s="1"/>
      <c r="HO372" s="64"/>
      <c r="HP372" s="1"/>
      <c r="HQ372" s="64"/>
      <c r="HR372" s="1"/>
      <c r="HS372" s="1"/>
      <c r="HT372" s="1"/>
      <c r="HU372" s="1"/>
      <c r="HV372" s="64"/>
      <c r="HW372" s="64"/>
      <c r="HX372" s="64"/>
      <c r="HY372" s="1"/>
      <c r="HZ372" s="1"/>
      <c r="IA372" s="64"/>
      <c r="IB372" s="1"/>
      <c r="IC372" s="1"/>
      <c r="ID372" s="64"/>
      <c r="IE372" s="1"/>
      <c r="IF372" s="64"/>
      <c r="IG372" s="1"/>
      <c r="IH372" s="1"/>
      <c r="II372" s="1"/>
      <c r="IJ372" s="1"/>
      <c r="IK372" s="64"/>
      <c r="IL372" s="64"/>
      <c r="IM372" s="64"/>
      <c r="IN372" s="1"/>
      <c r="IO372" s="1"/>
      <c r="IP372" s="64"/>
      <c r="IQ372" s="1"/>
      <c r="IR372" s="1"/>
      <c r="IS372" s="64"/>
      <c r="IT372" s="1"/>
      <c r="IU372" s="64"/>
      <c r="IV372" s="1"/>
    </row>
    <row r="373" spans="1:256" s="34" customFormat="1" ht="30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P373" s="1"/>
      <c r="Q373" s="1"/>
      <c r="R373" s="1"/>
      <c r="S373" s="1"/>
      <c r="T373" s="1"/>
      <c r="U373" s="64"/>
      <c r="V373" s="64"/>
      <c r="W373" s="1"/>
      <c r="X373" s="1"/>
      <c r="Y373" s="64"/>
      <c r="Z373" s="64"/>
      <c r="AA373" s="1"/>
      <c r="AB373" s="64"/>
      <c r="AC373" s="1"/>
      <c r="AD373" s="1"/>
      <c r="AE373" s="1"/>
      <c r="AF373" s="1"/>
      <c r="AG373" s="1"/>
      <c r="AH373" s="1"/>
      <c r="AI373" s="1"/>
      <c r="AJ373" s="64"/>
      <c r="AK373" s="64"/>
      <c r="AL373" s="1"/>
      <c r="AM373" s="1"/>
      <c r="AN373" s="64"/>
      <c r="AO373" s="64"/>
      <c r="AP373" s="1"/>
      <c r="AQ373" s="64"/>
      <c r="AR373" s="1"/>
      <c r="AS373" s="1"/>
      <c r="AT373" s="1"/>
      <c r="AU373" s="1"/>
      <c r="AV373" s="1"/>
      <c r="AW373" s="1"/>
      <c r="AX373" s="1"/>
      <c r="AY373" s="64"/>
      <c r="AZ373" s="64"/>
      <c r="BA373" s="1"/>
      <c r="BB373" s="1"/>
      <c r="BC373" s="64"/>
      <c r="BD373" s="64"/>
      <c r="BE373" s="1"/>
      <c r="BF373" s="64"/>
      <c r="BG373" s="1"/>
      <c r="BH373" s="1"/>
      <c r="BI373" s="1"/>
      <c r="BJ373" s="1"/>
      <c r="BK373" s="1"/>
      <c r="BL373" s="1"/>
      <c r="BM373" s="1"/>
      <c r="BN373" s="64"/>
      <c r="BO373" s="64"/>
      <c r="BP373" s="1"/>
      <c r="BQ373" s="1"/>
      <c r="BR373" s="64"/>
      <c r="BS373" s="64"/>
      <c r="BT373" s="1"/>
      <c r="BU373" s="64"/>
      <c r="BV373" s="1"/>
      <c r="BW373" s="1"/>
      <c r="BX373" s="1"/>
      <c r="BY373" s="1"/>
      <c r="BZ373" s="1"/>
      <c r="CA373" s="1"/>
      <c r="CB373" s="1"/>
      <c r="CC373" s="64"/>
      <c r="CD373" s="64"/>
      <c r="CE373" s="1"/>
      <c r="CF373" s="1"/>
      <c r="CG373" s="64"/>
      <c r="CH373" s="64"/>
      <c r="CI373" s="1"/>
      <c r="CJ373" s="64"/>
      <c r="CK373" s="1"/>
      <c r="CL373" s="1"/>
      <c r="CM373" s="1"/>
      <c r="CN373" s="1"/>
      <c r="CO373" s="1"/>
      <c r="CP373" s="1"/>
      <c r="CQ373" s="1"/>
      <c r="CR373" s="64"/>
      <c r="CS373" s="64"/>
      <c r="CT373" s="1"/>
      <c r="CU373" s="1"/>
      <c r="CV373" s="64"/>
      <c r="CW373" s="64"/>
      <c r="CX373" s="1"/>
      <c r="CY373" s="64"/>
      <c r="CZ373" s="1"/>
      <c r="DA373" s="1"/>
      <c r="DB373" s="1"/>
      <c r="DC373" s="1"/>
      <c r="DD373" s="1"/>
      <c r="DE373" s="1"/>
      <c r="DF373" s="1"/>
      <c r="DG373" s="64"/>
      <c r="DH373" s="64"/>
      <c r="DI373" s="1"/>
      <c r="DJ373" s="1"/>
      <c r="DK373" s="64"/>
      <c r="DL373" s="64"/>
      <c r="DM373" s="1"/>
      <c r="DN373" s="64"/>
      <c r="DO373" s="1"/>
      <c r="DP373" s="1"/>
      <c r="DQ373" s="1"/>
      <c r="DR373" s="1"/>
      <c r="DS373" s="1"/>
      <c r="DT373" s="1"/>
      <c r="DU373" s="1"/>
      <c r="DV373" s="64"/>
      <c r="DW373" s="64"/>
      <c r="DX373" s="1"/>
      <c r="DY373" s="1"/>
      <c r="DZ373" s="64"/>
      <c r="EA373" s="64"/>
      <c r="EB373" s="1"/>
      <c r="EC373" s="64"/>
      <c r="ED373" s="1"/>
      <c r="EE373" s="1"/>
      <c r="EF373" s="1"/>
      <c r="EG373" s="1"/>
      <c r="EH373" s="1"/>
      <c r="EI373" s="1"/>
      <c r="EJ373" s="1"/>
      <c r="EK373" s="64"/>
      <c r="EL373" s="64"/>
      <c r="EM373" s="1"/>
      <c r="EN373" s="1"/>
      <c r="EO373" s="64"/>
      <c r="EP373" s="64"/>
      <c r="EQ373" s="1"/>
      <c r="ER373" s="64"/>
      <c r="ES373" s="1"/>
      <c r="ET373" s="1"/>
      <c r="EU373" s="1"/>
      <c r="EV373" s="1"/>
      <c r="EW373" s="1"/>
      <c r="EX373" s="1"/>
      <c r="EY373" s="1"/>
      <c r="EZ373" s="64"/>
      <c r="FA373" s="64"/>
      <c r="FB373" s="1"/>
      <c r="FC373" s="1"/>
      <c r="FD373" s="64"/>
      <c r="FE373" s="64"/>
      <c r="FF373" s="1"/>
      <c r="FG373" s="64"/>
      <c r="FH373" s="1"/>
      <c r="FI373" s="1"/>
      <c r="FJ373" s="1"/>
      <c r="FK373" s="1"/>
      <c r="FL373" s="1"/>
      <c r="FM373" s="1"/>
      <c r="FN373" s="1"/>
      <c r="FO373" s="64"/>
      <c r="FP373" s="64"/>
      <c r="FQ373" s="1"/>
      <c r="FR373" s="1"/>
      <c r="FS373" s="64"/>
      <c r="FT373" s="64"/>
      <c r="FU373" s="1"/>
      <c r="FV373" s="64"/>
      <c r="FW373" s="1"/>
      <c r="FX373" s="1"/>
      <c r="FY373" s="1"/>
      <c r="FZ373" s="1"/>
      <c r="GA373" s="1"/>
      <c r="GB373" s="1"/>
      <c r="GC373" s="1"/>
      <c r="GD373" s="64"/>
      <c r="GE373" s="64"/>
      <c r="GF373" s="1"/>
      <c r="GG373" s="1"/>
      <c r="GH373" s="64"/>
      <c r="GI373" s="64"/>
      <c r="GJ373" s="1"/>
      <c r="GK373" s="64"/>
      <c r="GL373" s="1"/>
      <c r="GM373" s="1"/>
      <c r="GN373" s="1"/>
      <c r="GO373" s="1"/>
      <c r="GP373" s="1"/>
      <c r="GQ373" s="1"/>
      <c r="GR373" s="1"/>
      <c r="GS373" s="64"/>
      <c r="GT373" s="64"/>
      <c r="GU373" s="1"/>
      <c r="GV373" s="1"/>
      <c r="GW373" s="64"/>
      <c r="GX373" s="64"/>
      <c r="GY373" s="1"/>
      <c r="GZ373" s="64"/>
      <c r="HA373" s="1"/>
      <c r="HB373" s="1"/>
      <c r="HC373" s="1"/>
      <c r="HD373" s="1"/>
      <c r="HE373" s="1"/>
      <c r="HF373" s="1"/>
      <c r="HG373" s="1"/>
      <c r="HH373" s="64"/>
      <c r="HI373" s="64"/>
      <c r="HJ373" s="1"/>
      <c r="HK373" s="1"/>
      <c r="HL373" s="64"/>
      <c r="HM373" s="64"/>
      <c r="HN373" s="1"/>
      <c r="HO373" s="64"/>
      <c r="HP373" s="1"/>
      <c r="HQ373" s="1"/>
      <c r="HR373" s="1"/>
      <c r="HS373" s="1"/>
      <c r="HT373" s="1"/>
      <c r="HU373" s="1"/>
      <c r="HV373" s="1"/>
      <c r="HW373" s="64"/>
      <c r="HX373" s="64"/>
      <c r="HY373" s="1"/>
      <c r="HZ373" s="1"/>
      <c r="IA373" s="64"/>
      <c r="IB373" s="64"/>
      <c r="IC373" s="1"/>
      <c r="ID373" s="64"/>
      <c r="IE373" s="1"/>
      <c r="IF373" s="1"/>
      <c r="IG373" s="1"/>
      <c r="IH373" s="1"/>
      <c r="II373" s="1"/>
      <c r="IJ373" s="1"/>
      <c r="IK373" s="1"/>
      <c r="IL373" s="64"/>
      <c r="IM373" s="64"/>
      <c r="IN373" s="1"/>
      <c r="IO373" s="1"/>
      <c r="IP373" s="64"/>
      <c r="IQ373" s="64"/>
      <c r="IR373" s="1"/>
      <c r="IS373" s="64"/>
      <c r="IT373" s="1"/>
      <c r="IU373" s="1"/>
      <c r="IV373" s="1"/>
    </row>
    <row r="374" spans="1:256" s="34" customFormat="1" ht="30">
      <c r="A374" s="65" t="s">
        <v>106</v>
      </c>
      <c r="B374" s="65"/>
      <c r="C374" s="65"/>
      <c r="D374" s="65"/>
      <c r="E374" s="65"/>
      <c r="F374" s="65"/>
      <c r="G374" s="65"/>
      <c r="H374" s="65"/>
      <c r="I374" s="65"/>
      <c r="J374" s="65" t="s">
        <v>107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2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52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52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52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52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52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52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52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52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52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52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52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52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52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52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52"/>
      <c r="IT374" s="1"/>
      <c r="IU374" s="1"/>
      <c r="IV374" s="1"/>
    </row>
    <row r="375" spans="1:256" s="34" customFormat="1" ht="30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10" s="34" customFormat="1" ht="35.25" customHeight="1">
      <c r="A376" s="65" t="s">
        <v>108</v>
      </c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1:256" s="34" customFormat="1" ht="30">
      <c r="A377" s="65" t="s">
        <v>109</v>
      </c>
      <c r="B377" s="65"/>
      <c r="C377" s="65"/>
      <c r="D377" s="65"/>
      <c r="E377" s="65"/>
      <c r="F377" s="65"/>
      <c r="G377" s="65"/>
      <c r="H377" s="65"/>
      <c r="I377" s="65"/>
      <c r="J377" s="6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2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52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52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52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52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52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52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52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52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52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52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52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52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52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52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52"/>
      <c r="IT377" s="1"/>
      <c r="IU377" s="1"/>
      <c r="IV377" s="1"/>
    </row>
    <row r="378" spans="1:256" s="34" customFormat="1" ht="30">
      <c r="A378" s="65" t="s">
        <v>110</v>
      </c>
      <c r="B378" s="65"/>
      <c r="C378" s="65"/>
      <c r="D378" s="65"/>
      <c r="E378" s="65"/>
      <c r="F378" s="65"/>
      <c r="G378" s="65"/>
      <c r="H378" s="65"/>
      <c r="I378" s="65" t="s">
        <v>111</v>
      </c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10" s="34" customFormat="1" ht="30">
      <c r="A379" s="65" t="s">
        <v>112</v>
      </c>
      <c r="B379" s="65"/>
      <c r="C379" s="65"/>
      <c r="D379" s="65"/>
      <c r="E379" s="65"/>
      <c r="F379" s="65"/>
      <c r="G379" s="65"/>
      <c r="H379" s="65"/>
      <c r="I379" s="65" t="s">
        <v>113</v>
      </c>
      <c r="J379" s="65"/>
    </row>
    <row r="380" spans="1:10" s="34" customFormat="1" ht="30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1:10" s="34" customFormat="1" ht="30">
      <c r="A381" s="65" t="s">
        <v>114</v>
      </c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110</v>
      </c>
      <c r="B382" s="65"/>
      <c r="C382" s="65"/>
      <c r="D382" s="65"/>
      <c r="E382" s="65"/>
      <c r="F382" s="65"/>
      <c r="G382" s="65"/>
      <c r="H382" s="65"/>
      <c r="I382" s="65" t="s">
        <v>115</v>
      </c>
      <c r="J382" s="65"/>
    </row>
    <row r="383" spans="1:10" s="34" customFormat="1" ht="30">
      <c r="A383" s="65" t="s">
        <v>112</v>
      </c>
      <c r="B383" s="65"/>
      <c r="C383" s="65"/>
      <c r="D383" s="65"/>
      <c r="E383" s="65"/>
      <c r="F383" s="65"/>
      <c r="G383" s="65"/>
      <c r="H383" s="65"/>
      <c r="I383" s="65" t="s">
        <v>116</v>
      </c>
      <c r="J383" s="65"/>
    </row>
    <row r="384" spans="1:10" s="34" customFormat="1" ht="20.2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30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 t="s">
        <v>117</v>
      </c>
      <c r="B388" s="65"/>
      <c r="C388" s="65"/>
      <c r="D388" s="65"/>
      <c r="E388" s="65"/>
      <c r="F388" s="65" t="s">
        <v>118</v>
      </c>
      <c r="G388" s="65"/>
      <c r="H388" s="65"/>
      <c r="I388" s="65"/>
      <c r="J388" s="65"/>
    </row>
    <row r="389" spans="1:10" s="34" customFormat="1" ht="30">
      <c r="A389" s="65"/>
      <c r="B389" s="65"/>
      <c r="C389" s="65"/>
      <c r="D389" s="65"/>
      <c r="E389" s="65"/>
      <c r="F389" s="65" t="s">
        <v>119</v>
      </c>
      <c r="G389" s="65"/>
      <c r="H389" s="65"/>
      <c r="I389" s="65"/>
      <c r="J389" s="65"/>
    </row>
    <row r="390" spans="1:10" s="34" customFormat="1" ht="30">
      <c r="A390" s="67"/>
      <c r="B390" s="67"/>
      <c r="C390" s="67"/>
      <c r="D390" s="67"/>
      <c r="E390" s="67"/>
      <c r="F390" s="67"/>
      <c r="G390" s="67"/>
      <c r="H390" s="67"/>
      <c r="I390" s="67"/>
      <c r="J390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7" max="255" man="1"/>
    <brk id="139" max="255" man="1"/>
    <brk id="199" max="255" man="1"/>
    <brk id="268" max="255" man="1"/>
    <brk id="299" max="255" man="1"/>
    <brk id="3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2013-08-22T16:07:55Z</cp:lastPrinted>
  <dcterms:created xsi:type="dcterms:W3CDTF">2007-11-13T16:29:52Z</dcterms:created>
  <dcterms:modified xsi:type="dcterms:W3CDTF">2020-02-26T19:51:21Z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800455409</vt:i4>
  </property>
  <property fmtid="{D5CDD505-2E9C-101B-9397-08002B2CF9AE}" pid="3" name="_NewReviewCycle">
    <vt:lpwstr/>
  </property>
  <property fmtid="{D5CDD505-2E9C-101B-9397-08002B2CF9AE}" pid="4" name="_EmailSubject">
    <vt:lpwstr>VNG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